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бюджета'!$A$17:$AH$51</definedName>
    <definedName name="_xlnm.Print_Titles" localSheetId="0">'без учета счетов бюджета'!$17:$17</definedName>
    <definedName name="_xlnm.Print_Area" localSheetId="0">'без учета счетов бюджета'!$A$1:$AH$50</definedName>
  </definedNames>
  <calcPr fullCalcOnLoad="1"/>
</workbook>
</file>

<file path=xl/sharedStrings.xml><?xml version="1.0" encoding="utf-8"?>
<sst xmlns="http://schemas.openxmlformats.org/spreadsheetml/2006/main" count="254" uniqueCount="116">
  <si>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</si>
  <si>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</si>
  <si>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</si>
  <si>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</si>
  <si>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</si>
  <si>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</si>
  <si>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</si>
  <si>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</si>
  <si>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</si>
  <si>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</si>
  <si>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</si>
  <si>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</si>
  <si>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</si>
  <si>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</si>
  <si>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</si>
  <si>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</si>
  <si>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</si>
  <si>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</si>
  <si>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</si>
  <si>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</si>
  <si>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</si>
  <si>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</si>
  <si>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</si>
  <si>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</si>
  <si>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</si>
  <si>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</si>
  <si>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</si>
  <si>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</si>
  <si>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</si>
  <si>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</si>
  <si>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</si>
  <si>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</si>
  <si>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</si>
  <si>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</si>
  <si>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</si>
  <si>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</si>
  <si>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</si>
  <si>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</si>
  <si>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</si>
  <si>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</si>
  <si>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</si>
  <si>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</si>
  <si>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</si>
  <si>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</si>
  <si>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</si>
  <si>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</si>
  <si>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</si>
  <si>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</si>
  <si>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</si>
  <si>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</si>
  <si>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</si>
  <si>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</si>
  <si>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</si>
  <si>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</si>
  <si>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</si>
  <si>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</si>
  <si>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</si>
  <si>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</si>
  <si>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</si>
  <si>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</si>
  <si>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</si>
  <si>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</si>
  <si>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</si>
  <si>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</si>
  <si>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</si>
  <si>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</si>
  <si>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</si>
  <si>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</si>
  <si>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</si>
  <si>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</si>
  <si>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</si>
  <si>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</si>
  <si>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2018 год и плановый период </t>
  </si>
  <si>
    <t xml:space="preserve">                                                       2019 и 2020 годов"</t>
  </si>
  <si>
    <t>Перечень муниципальных программ,</t>
  </si>
  <si>
    <t>4.1</t>
  </si>
  <si>
    <t>5</t>
  </si>
  <si>
    <t>6</t>
  </si>
  <si>
    <t>7</t>
  </si>
  <si>
    <t>7.1</t>
  </si>
  <si>
    <t>8</t>
  </si>
  <si>
    <t>9</t>
  </si>
  <si>
    <t>10</t>
  </si>
  <si>
    <t>10.1</t>
  </si>
  <si>
    <t>11</t>
  </si>
  <si>
    <t>12</t>
  </si>
  <si>
    <t>13</t>
  </si>
  <si>
    <t>13.1</t>
  </si>
  <si>
    <t>13.2</t>
  </si>
  <si>
    <t>14</t>
  </si>
  <si>
    <t>14.1</t>
  </si>
  <si>
    <t>14.2</t>
  </si>
  <si>
    <t>14.3</t>
  </si>
  <si>
    <t>15</t>
  </si>
  <si>
    <t>15.1</t>
  </si>
  <si>
    <t>16</t>
  </si>
  <si>
    <t>Объем бюджетных ассигнований на финансовое обеспечение реализации муниципальной программы (подпрограммы), в рублях</t>
  </si>
  <si>
    <t>2019 год</t>
  </si>
  <si>
    <t>2020 год</t>
  </si>
  <si>
    <t xml:space="preserve">                                                       Приложение 10</t>
  </si>
  <si>
    <t>Наименование муниципальной программы (подпрограммы)</t>
  </si>
  <si>
    <t>подлежащих реализации в 2019 и 2020 годах</t>
  </si>
  <si>
    <t xml:space="preserve">                    </t>
  </si>
  <si>
    <t>3</t>
  </si>
  <si>
    <t>4</t>
  </si>
  <si>
    <t>7.2</t>
  </si>
  <si>
    <t>9.1</t>
  </si>
  <si>
    <t>9.2</t>
  </si>
  <si>
    <t>9.3</t>
  </si>
  <si>
    <t>11.1</t>
  </si>
  <si>
    <t>11.2</t>
  </si>
  <si>
    <t>11.3</t>
  </si>
  <si>
    <t>11.4</t>
  </si>
  <si>
    <t xml:space="preserve"> </t>
  </si>
  <si>
    <t xml:space="preserve">                                                       Приложение 11</t>
  </si>
  <si>
    <t xml:space="preserve">                                                                        от 07.12.2018 года № 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</si>
</sst>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left" vertical="top" wrapText="1" indent="2"/>
      <protection/>
    </xf>
    <xf numFmtId="0" fontId="32" fillId="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20" borderId="0">
      <alignment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left"/>
      <protection/>
    </xf>
    <xf numFmtId="0" fontId="32" fillId="0" borderId="1">
      <alignment horizontal="center" vertical="center" wrapText="1"/>
      <protection/>
    </xf>
    <xf numFmtId="4" fontId="32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0" borderId="0">
      <alignment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0">
      <alignment horizontal="left" wrapText="1"/>
      <protection/>
    </xf>
    <xf numFmtId="10" fontId="32" fillId="0" borderId="1">
      <alignment horizontal="right" vertical="top" shrinkToFit="1"/>
      <protection/>
    </xf>
    <xf numFmtId="10" fontId="33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vertical="top"/>
      <protection/>
    </xf>
    <xf numFmtId="0" fontId="33" fillId="0" borderId="1">
      <alignment vertical="top" wrapText="1"/>
      <protection/>
    </xf>
    <xf numFmtId="0" fontId="32" fillId="20" borderId="0">
      <alignment horizontal="center"/>
      <protection/>
    </xf>
    <xf numFmtId="0" fontId="32" fillId="20" borderId="0">
      <alignment horizontal="left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50" fillId="35" borderId="0" xfId="41" applyNumberFormat="1" applyFont="1" applyFill="1" applyProtection="1">
      <alignment/>
      <protection/>
    </xf>
    <xf numFmtId="0" fontId="50" fillId="35" borderId="0" xfId="70" applyNumberFormat="1" applyFont="1" applyFill="1" applyProtection="1">
      <alignment horizontal="left" wrapText="1"/>
      <protection/>
    </xf>
    <xf numFmtId="1" fontId="50" fillId="35" borderId="11" xfId="43" applyNumberFormat="1" applyFont="1" applyFill="1" applyBorder="1" applyProtection="1">
      <alignment horizontal="center" vertical="top" shrinkToFit="1"/>
      <protection/>
    </xf>
    <xf numFmtId="1" fontId="50" fillId="35" borderId="11" xfId="43" applyFont="1" applyFill="1" applyBorder="1" applyProtection="1">
      <alignment horizontal="center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0" fillId="0" borderId="0" xfId="41" applyFont="1" applyFill="1" applyBorder="1" applyAlignment="1">
      <alignment wrapText="1"/>
      <protection/>
    </xf>
    <xf numFmtId="0" fontId="6" fillId="35" borderId="12" xfId="0" applyFont="1" applyFill="1" applyBorder="1" applyAlignment="1" applyProtection="1">
      <alignment horizontal="center"/>
      <protection locked="0"/>
    </xf>
    <xf numFmtId="0" fontId="51" fillId="35" borderId="12" xfId="39" applyFont="1" applyFill="1" applyBorder="1" applyProtection="1">
      <alignment horizontal="center" vertical="center" wrapText="1"/>
      <protection locked="0"/>
    </xf>
    <xf numFmtId="0" fontId="51" fillId="35" borderId="12" xfId="42" applyFont="1" applyFill="1" applyBorder="1" applyProtection="1">
      <alignment horizontal="center" vertical="center" wrapText="1"/>
      <protection locked="0"/>
    </xf>
    <xf numFmtId="0" fontId="51" fillId="35" borderId="12" xfId="44" applyFont="1" applyFill="1" applyBorder="1" applyProtection="1">
      <alignment horizontal="center" vertical="center" wrapText="1"/>
      <protection locked="0"/>
    </xf>
    <xf numFmtId="0" fontId="51" fillId="35" borderId="12" xfId="46" applyFont="1" applyFill="1" applyBorder="1" applyProtection="1">
      <alignment horizontal="center" vertical="center" wrapText="1"/>
      <protection locked="0"/>
    </xf>
    <xf numFmtId="0" fontId="51" fillId="35" borderId="12" xfId="47" applyFont="1" applyFill="1" applyBorder="1" applyProtection="1">
      <alignment horizontal="center" vertical="center" wrapText="1"/>
      <protection locked="0"/>
    </xf>
    <xf numFmtId="0" fontId="51" fillId="35" borderId="12" xfId="48" applyFont="1" applyFill="1" applyBorder="1" applyProtection="1">
      <alignment horizontal="center" vertical="center" wrapText="1"/>
      <protection locked="0"/>
    </xf>
    <xf numFmtId="0" fontId="51" fillId="35" borderId="12" xfId="49" applyFont="1" applyFill="1" applyBorder="1" applyProtection="1">
      <alignment horizontal="center" vertical="center" wrapText="1"/>
      <protection locked="0"/>
    </xf>
    <xf numFmtId="0" fontId="51" fillId="35" borderId="12" xfId="51" applyFont="1" applyFill="1" applyBorder="1" applyProtection="1">
      <alignment horizontal="center" vertical="center" wrapText="1"/>
      <protection locked="0"/>
    </xf>
    <xf numFmtId="0" fontId="51" fillId="35" borderId="12" xfId="52" applyFont="1" applyFill="1" applyBorder="1" applyProtection="1">
      <alignment horizontal="center" vertical="center" wrapText="1"/>
      <protection locked="0"/>
    </xf>
    <xf numFmtId="0" fontId="51" fillId="35" borderId="12" xfId="53" applyFont="1" applyFill="1" applyBorder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1" fontId="50" fillId="35" borderId="1" xfId="43" applyNumberFormat="1" applyFont="1" applyFill="1" applyBorder="1" applyProtection="1">
      <alignment horizontal="center" vertical="top" shrinkToFit="1"/>
      <protection/>
    </xf>
    <xf numFmtId="1" fontId="50" fillId="35" borderId="1" xfId="43" applyFont="1" applyFill="1" applyBorder="1" applyProtection="1">
      <alignment horizontal="center" vertical="top" shrinkToFit="1"/>
      <protection/>
    </xf>
    <xf numFmtId="1" fontId="50" fillId="35" borderId="14" xfId="43" applyNumberFormat="1" applyFont="1" applyFill="1" applyBorder="1" applyProtection="1">
      <alignment horizontal="center" vertical="top" shrinkToFit="1"/>
      <protection/>
    </xf>
    <xf numFmtId="1" fontId="50" fillId="35" borderId="14" xfId="43" applyFont="1" applyFill="1" applyBorder="1" applyProtection="1">
      <alignment horizontal="center" vertical="top" shrinkToFit="1"/>
      <protection/>
    </xf>
    <xf numFmtId="0" fontId="4" fillId="35" borderId="15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6" xfId="0" applyNumberFormat="1" applyFont="1" applyFill="1" applyBorder="1" applyAlignment="1" applyProtection="1">
      <alignment horizontal="center" vertical="top"/>
      <protection locked="0"/>
    </xf>
    <xf numFmtId="0" fontId="52" fillId="35" borderId="0" xfId="42" applyFont="1" applyFill="1" applyBorder="1" applyAlignment="1" applyProtection="1">
      <alignment horizontal="center" vertical="center" wrapText="1"/>
      <protection locked="0"/>
    </xf>
    <xf numFmtId="0" fontId="52" fillId="35" borderId="0" xfId="44" applyFont="1" applyFill="1" applyBorder="1" applyAlignment="1" applyProtection="1">
      <alignment horizontal="center" vertical="center" wrapText="1"/>
      <protection locked="0"/>
    </xf>
    <xf numFmtId="0" fontId="52" fillId="35" borderId="0" xfId="46" applyFont="1" applyFill="1" applyBorder="1" applyAlignment="1" applyProtection="1">
      <alignment horizontal="center" vertical="center" wrapText="1"/>
      <protection locked="0"/>
    </xf>
    <xf numFmtId="0" fontId="52" fillId="35" borderId="0" xfId="47" applyFont="1" applyFill="1" applyBorder="1" applyAlignment="1" applyProtection="1">
      <alignment horizontal="center" vertical="center" wrapText="1"/>
      <protection locked="0"/>
    </xf>
    <xf numFmtId="0" fontId="52" fillId="35" borderId="0" xfId="48" applyFont="1" applyFill="1" applyBorder="1" applyAlignment="1" applyProtection="1">
      <alignment horizontal="center" vertical="center" wrapText="1"/>
      <protection locked="0"/>
    </xf>
    <xf numFmtId="0" fontId="52" fillId="35" borderId="0" xfId="49" applyFont="1" applyFill="1" applyBorder="1" applyAlignment="1" applyProtection="1">
      <alignment horizontal="center" vertical="center" wrapText="1"/>
      <protection locked="0"/>
    </xf>
    <xf numFmtId="0" fontId="52" fillId="35" borderId="0" xfId="51" applyFont="1" applyFill="1" applyBorder="1" applyAlignment="1" applyProtection="1">
      <alignment horizontal="center" vertical="center" wrapText="1"/>
      <protection locked="0"/>
    </xf>
    <xf numFmtId="0" fontId="52" fillId="35" borderId="0" xfId="52" applyFont="1" applyFill="1" applyBorder="1" applyAlignment="1" applyProtection="1">
      <alignment horizontal="center" vertical="center" wrapText="1"/>
      <protection locked="0"/>
    </xf>
    <xf numFmtId="0" fontId="52" fillId="35" borderId="0" xfId="53" applyFont="1" applyFill="1" applyBorder="1" applyAlignment="1" applyProtection="1">
      <alignment horizontal="center" vertical="center" wrapText="1"/>
      <protection locked="0"/>
    </xf>
    <xf numFmtId="0" fontId="52" fillId="35" borderId="0" xfId="55" applyFont="1" applyFill="1" applyBorder="1" applyAlignment="1" applyProtection="1">
      <alignment horizontal="center" vertical="center" wrapText="1"/>
      <protection locked="0"/>
    </xf>
    <xf numFmtId="0" fontId="51" fillId="35" borderId="17" xfId="55" applyFont="1" applyFill="1" applyBorder="1" applyProtection="1">
      <alignment horizontal="center" vertical="center" wrapText="1"/>
      <protection locked="0"/>
    </xf>
    <xf numFmtId="4" fontId="50" fillId="35" borderId="18" xfId="80" applyFont="1" applyFill="1" applyBorder="1" applyProtection="1">
      <alignment horizontal="right" vertical="top" shrinkToFit="1"/>
      <protection/>
    </xf>
    <xf numFmtId="4" fontId="50" fillId="35" borderId="19" xfId="80" applyFont="1" applyFill="1" applyBorder="1" applyProtection="1">
      <alignment horizontal="right" vertical="top" shrinkToFit="1"/>
      <protection/>
    </xf>
    <xf numFmtId="4" fontId="50" fillId="35" borderId="20" xfId="80" applyFont="1" applyFill="1" applyBorder="1" applyProtection="1">
      <alignment horizontal="right" vertical="top" shrinkToFit="1"/>
      <protection/>
    </xf>
    <xf numFmtId="0" fontId="50" fillId="35" borderId="12" xfId="69" applyNumberFormat="1" applyFont="1" applyFill="1" applyBorder="1" applyProtection="1">
      <alignment horizontal="center" vertical="center" wrapText="1"/>
      <protection/>
    </xf>
    <xf numFmtId="0" fontId="52" fillId="35" borderId="12" xfId="59" applyFont="1" applyFill="1" applyBorder="1" applyAlignment="1" applyProtection="1">
      <alignment horizontal="center" vertical="center" wrapText="1"/>
      <protection locked="0"/>
    </xf>
    <xf numFmtId="0" fontId="50" fillId="35" borderId="12" xfId="60" applyFont="1" applyFill="1" applyBorder="1" applyProtection="1">
      <alignment horizontal="center" vertical="center" wrapText="1"/>
      <protection locked="0"/>
    </xf>
    <xf numFmtId="0" fontId="50" fillId="35" borderId="12" xfId="61" applyFont="1" applyFill="1" applyBorder="1" applyProtection="1">
      <alignment horizontal="center" vertical="center" wrapText="1"/>
      <protection locked="0"/>
    </xf>
    <xf numFmtId="0" fontId="50" fillId="35" borderId="12" xfId="62" applyFont="1" applyFill="1" applyBorder="1" applyProtection="1">
      <alignment horizontal="center" vertical="center" wrapText="1"/>
      <protection locked="0"/>
    </xf>
    <xf numFmtId="0" fontId="50" fillId="35" borderId="12" xfId="63" applyFont="1" applyFill="1" applyBorder="1" applyProtection="1">
      <alignment horizontal="center" vertical="center" wrapText="1"/>
      <protection locked="0"/>
    </xf>
    <xf numFmtId="0" fontId="50" fillId="35" borderId="12" xfId="64" applyFont="1" applyFill="1" applyBorder="1" applyProtection="1">
      <alignment horizontal="center" vertical="center" wrapText="1"/>
      <protection locked="0"/>
    </xf>
    <xf numFmtId="0" fontId="50" fillId="35" borderId="12" xfId="65" applyFont="1" applyFill="1" applyBorder="1" applyProtection="1">
      <alignment horizontal="center" vertical="center" wrapText="1"/>
      <protection locked="0"/>
    </xf>
    <xf numFmtId="0" fontId="50" fillId="35" borderId="12" xfId="66" applyFont="1" applyFill="1" applyBorder="1" applyProtection="1">
      <alignment horizontal="center" vertical="center" wrapText="1"/>
      <protection locked="0"/>
    </xf>
    <xf numFmtId="0" fontId="50" fillId="35" borderId="12" xfId="67" applyFont="1" applyFill="1" applyBorder="1" applyProtection="1">
      <alignment horizontal="center" vertical="center" wrapText="1"/>
      <protection locked="0"/>
    </xf>
    <xf numFmtId="0" fontId="50" fillId="35" borderId="12" xfId="68" applyFont="1" applyFill="1" applyBorder="1" applyProtection="1">
      <alignment horizontal="center" vertical="center" wrapText="1"/>
      <protection locked="0"/>
    </xf>
    <xf numFmtId="0" fontId="50" fillId="35" borderId="12" xfId="69" applyFont="1" applyFill="1" applyBorder="1" applyProtection="1">
      <alignment horizontal="center" vertical="center" wrapText="1"/>
      <protection locked="0"/>
    </xf>
    <xf numFmtId="0" fontId="51" fillId="35" borderId="12" xfId="59" applyFont="1" applyFill="1" applyBorder="1" applyProtection="1">
      <alignment horizontal="center" vertical="center" wrapText="1"/>
      <protection locked="0"/>
    </xf>
    <xf numFmtId="4" fontId="50" fillId="35" borderId="12" xfId="80" applyFont="1" applyFill="1" applyBorder="1" applyProtection="1">
      <alignment horizontal="right" vertical="top" shrinkToFit="1"/>
      <protection/>
    </xf>
    <xf numFmtId="0" fontId="50" fillId="35" borderId="12" xfId="69" applyNumberFormat="1" applyFont="1" applyFill="1" applyBorder="1" applyAlignment="1" applyProtection="1">
      <alignment horizontal="center" vertical="center" wrapText="1"/>
      <protection/>
    </xf>
    <xf numFmtId="0" fontId="50" fillId="35" borderId="12" xfId="60" applyFont="1" applyFill="1" applyBorder="1" applyAlignment="1" applyProtection="1">
      <alignment horizontal="center" vertical="center" wrapText="1"/>
      <protection locked="0"/>
    </xf>
    <xf numFmtId="0" fontId="50" fillId="35" borderId="12" xfId="61" applyFont="1" applyFill="1" applyBorder="1" applyAlignment="1" applyProtection="1">
      <alignment horizontal="center" vertical="center" wrapText="1"/>
      <protection locked="0"/>
    </xf>
    <xf numFmtId="0" fontId="50" fillId="35" borderId="12" xfId="62" applyFont="1" applyFill="1" applyBorder="1" applyAlignment="1" applyProtection="1">
      <alignment horizontal="center" vertical="center" wrapText="1"/>
      <protection locked="0"/>
    </xf>
    <xf numFmtId="0" fontId="50" fillId="35" borderId="12" xfId="63" applyFont="1" applyFill="1" applyBorder="1" applyAlignment="1" applyProtection="1">
      <alignment horizontal="center" vertical="center" wrapText="1"/>
      <protection locked="0"/>
    </xf>
    <xf numFmtId="0" fontId="50" fillId="35" borderId="12" xfId="64" applyFont="1" applyFill="1" applyBorder="1" applyAlignment="1" applyProtection="1">
      <alignment horizontal="center" vertical="center" wrapText="1"/>
      <protection locked="0"/>
    </xf>
    <xf numFmtId="0" fontId="50" fillId="35" borderId="12" xfId="65" applyFont="1" applyFill="1" applyBorder="1" applyAlignment="1" applyProtection="1">
      <alignment horizontal="center" vertical="center" wrapText="1"/>
      <protection locked="0"/>
    </xf>
    <xf numFmtId="0" fontId="50" fillId="35" borderId="12" xfId="66" applyFont="1" applyFill="1" applyBorder="1" applyAlignment="1" applyProtection="1">
      <alignment horizontal="center" vertical="center" wrapText="1"/>
      <protection locked="0"/>
    </xf>
    <xf numFmtId="0" fontId="50" fillId="35" borderId="12" xfId="67" applyFont="1" applyFill="1" applyBorder="1" applyAlignment="1" applyProtection="1">
      <alignment horizontal="center" vertical="center" wrapText="1"/>
      <protection locked="0"/>
    </xf>
    <xf numFmtId="0" fontId="50" fillId="35" borderId="12" xfId="68" applyFont="1" applyFill="1" applyBorder="1" applyAlignment="1" applyProtection="1">
      <alignment horizontal="center" vertical="center" wrapText="1"/>
      <protection locked="0"/>
    </xf>
    <xf numFmtId="0" fontId="50" fillId="35" borderId="12" xfId="6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indent="5"/>
      <protection locked="0"/>
    </xf>
    <xf numFmtId="0" fontId="50" fillId="35" borderId="0" xfId="41" applyNumberFormat="1" applyFont="1" applyFill="1" applyAlignment="1" applyProtection="1">
      <alignment horizontal="left" indent="5"/>
      <protection/>
    </xf>
    <xf numFmtId="0" fontId="52" fillId="0" borderId="0" xfId="39" applyFont="1" applyFill="1" applyBorder="1" applyAlignment="1">
      <alignment horizontal="left" wrapText="1" indent="5"/>
      <protection/>
    </xf>
    <xf numFmtId="0" fontId="50" fillId="0" borderId="0" xfId="41" applyFont="1" applyFill="1" applyBorder="1" applyAlignment="1">
      <alignment horizontal="left" wrapText="1" indent="5"/>
      <protection/>
    </xf>
    <xf numFmtId="0" fontId="2" fillId="0" borderId="0" xfId="0" applyFont="1" applyFill="1" applyBorder="1" applyAlignment="1" applyProtection="1">
      <alignment horizontal="left" indent="13"/>
      <protection locked="0"/>
    </xf>
    <xf numFmtId="0" fontId="52" fillId="35" borderId="21" xfId="59" applyFont="1" applyFill="1" applyBorder="1" applyAlignment="1" applyProtection="1">
      <alignment horizontal="center" vertical="center" wrapText="1"/>
      <protection locked="0"/>
    </xf>
    <xf numFmtId="0" fontId="50" fillId="35" borderId="22" xfId="77" applyNumberFormat="1" applyFont="1" applyFill="1" applyBorder="1" applyAlignment="1" applyProtection="1">
      <alignment wrapText="1"/>
      <protection/>
    </xf>
    <xf numFmtId="0" fontId="50" fillId="35" borderId="23" xfId="77" applyNumberFormat="1" applyFont="1" applyFill="1" applyBorder="1" applyAlignment="1" applyProtection="1">
      <alignment wrapText="1"/>
      <protection/>
    </xf>
    <xf numFmtId="0" fontId="50" fillId="35" borderId="24" xfId="77" applyNumberFormat="1" applyFont="1" applyFill="1" applyBorder="1" applyAlignment="1" applyProtection="1">
      <alignment wrapText="1"/>
      <protection/>
    </xf>
    <xf numFmtId="4" fontId="50" fillId="35" borderId="25" xfId="80" applyFont="1" applyFill="1" applyBorder="1" applyProtection="1">
      <alignment horizontal="right" vertical="top" shrinkToFit="1"/>
      <protection/>
    </xf>
    <xf numFmtId="49" fontId="6" fillId="35" borderId="26" xfId="0" applyNumberFormat="1" applyFont="1" applyFill="1" applyBorder="1" applyAlignment="1" applyProtection="1">
      <alignment horizontal="center" vertical="center"/>
      <protection locked="0"/>
    </xf>
    <xf numFmtId="4" fontId="51" fillId="35" borderId="26" xfId="57" applyFont="1" applyFill="1" applyBorder="1" applyProtection="1">
      <alignment horizontal="right" vertical="top" shrinkToFit="1"/>
      <protection/>
    </xf>
    <xf numFmtId="4" fontId="51" fillId="35" borderId="26" xfId="80" applyFont="1" applyFill="1" applyBorder="1" applyProtection="1">
      <alignment horizontal="right" vertical="top" shrinkToFit="1"/>
      <protection/>
    </xf>
    <xf numFmtId="0" fontId="50" fillId="35" borderId="0" xfId="70" applyNumberFormat="1" applyFont="1" applyFill="1" applyProtection="1">
      <alignment horizontal="left" wrapText="1"/>
      <protection/>
    </xf>
    <xf numFmtId="0" fontId="50" fillId="35" borderId="0" xfId="70" applyFont="1" applyFill="1" applyProtection="1">
      <alignment horizontal="left" wrapText="1"/>
      <protection locked="0"/>
    </xf>
    <xf numFmtId="0" fontId="51" fillId="35" borderId="26" xfId="54" applyNumberFormat="1" applyFont="1" applyFill="1" applyBorder="1" applyAlignment="1" applyProtection="1">
      <alignment horizontal="left"/>
      <protection/>
    </xf>
    <xf numFmtId="0" fontId="52" fillId="35" borderId="27" xfId="53" applyNumberFormat="1" applyFont="1" applyFill="1" applyBorder="1" applyAlignment="1" applyProtection="1">
      <alignment horizontal="center" vertical="center" wrapText="1"/>
      <protection/>
    </xf>
    <xf numFmtId="0" fontId="52" fillId="35" borderId="14" xfId="53" applyFont="1" applyFill="1" applyBorder="1" applyAlignment="1" applyProtection="1">
      <alignment horizontal="center" vertical="center" wrapText="1"/>
      <protection locked="0"/>
    </xf>
    <xf numFmtId="0" fontId="52" fillId="35" borderId="28" xfId="55" applyNumberFormat="1" applyFont="1" applyFill="1" applyBorder="1" applyAlignment="1" applyProtection="1">
      <alignment horizontal="center" vertical="center" wrapText="1"/>
      <protection/>
    </xf>
    <xf numFmtId="0" fontId="52" fillId="35" borderId="20" xfId="55" applyFont="1" applyFill="1" applyBorder="1" applyAlignment="1" applyProtection="1">
      <alignment horizontal="center" vertical="center" wrapText="1"/>
      <protection locked="0"/>
    </xf>
    <xf numFmtId="0" fontId="50" fillId="35" borderId="0" xfId="75" applyNumberFormat="1" applyFont="1" applyFill="1" applyProtection="1">
      <alignment horizontal="right"/>
      <protection/>
    </xf>
    <xf numFmtId="0" fontId="50" fillId="35" borderId="0" xfId="75" applyFont="1" applyFill="1" applyProtection="1">
      <alignment horizontal="right"/>
      <protection locked="0"/>
    </xf>
    <xf numFmtId="0" fontId="52" fillId="35" borderId="27" xfId="47" applyNumberFormat="1" applyFont="1" applyFill="1" applyBorder="1" applyAlignment="1" applyProtection="1">
      <alignment horizontal="center" vertical="center" wrapText="1"/>
      <protection/>
    </xf>
    <xf numFmtId="0" fontId="52" fillId="35" borderId="14" xfId="47" applyFont="1" applyFill="1" applyBorder="1" applyAlignment="1" applyProtection="1">
      <alignment horizontal="center" vertical="center" wrapText="1"/>
      <protection locked="0"/>
    </xf>
    <xf numFmtId="0" fontId="52" fillId="35" borderId="27" xfId="48" applyNumberFormat="1" applyFont="1" applyFill="1" applyBorder="1" applyAlignment="1" applyProtection="1">
      <alignment horizontal="center" vertical="center" wrapText="1"/>
      <protection/>
    </xf>
    <xf numFmtId="0" fontId="52" fillId="35" borderId="14" xfId="48" applyFont="1" applyFill="1" applyBorder="1" applyAlignment="1" applyProtection="1">
      <alignment horizontal="center" vertical="center" wrapText="1"/>
      <protection locked="0"/>
    </xf>
    <xf numFmtId="0" fontId="52" fillId="35" borderId="27" xfId="49" applyNumberFormat="1" applyFont="1" applyFill="1" applyBorder="1" applyAlignment="1" applyProtection="1">
      <alignment horizontal="center" vertical="center" wrapText="1"/>
      <protection/>
    </xf>
    <xf numFmtId="0" fontId="52" fillId="35" borderId="14" xfId="49" applyFont="1" applyFill="1" applyBorder="1" applyAlignment="1" applyProtection="1">
      <alignment horizontal="center" vertical="center" wrapText="1"/>
      <protection locked="0"/>
    </xf>
    <xf numFmtId="0" fontId="52" fillId="35" borderId="27" xfId="51" applyNumberFormat="1" applyFont="1" applyFill="1" applyBorder="1" applyAlignment="1" applyProtection="1">
      <alignment horizontal="center" vertical="center" wrapText="1"/>
      <protection/>
    </xf>
    <xf numFmtId="0" fontId="52" fillId="35" borderId="14" xfId="51" applyFont="1" applyFill="1" applyBorder="1" applyAlignment="1" applyProtection="1">
      <alignment horizontal="center" vertical="center" wrapText="1"/>
      <protection locked="0"/>
    </xf>
    <xf numFmtId="0" fontId="52" fillId="35" borderId="27" xfId="52" applyNumberFormat="1" applyFont="1" applyFill="1" applyBorder="1" applyAlignment="1" applyProtection="1">
      <alignment horizontal="center" vertical="center" wrapText="1"/>
      <protection/>
    </xf>
    <xf numFmtId="0" fontId="52" fillId="35" borderId="14" xfId="52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center" vertical="center" wrapText="1"/>
      <protection locked="0"/>
    </xf>
    <xf numFmtId="0" fontId="5" fillId="35" borderId="33" xfId="0" applyFont="1" applyFill="1" applyBorder="1" applyAlignment="1" applyProtection="1">
      <alignment horizontal="center" vertical="center" wrapText="1"/>
      <protection locked="0"/>
    </xf>
    <xf numFmtId="0" fontId="52" fillId="35" borderId="34" xfId="39" applyNumberFormat="1" applyFont="1" applyFill="1" applyBorder="1" applyAlignment="1" applyProtection="1">
      <alignment horizontal="center" vertical="center" wrapText="1"/>
      <protection/>
    </xf>
    <xf numFmtId="0" fontId="52" fillId="35" borderId="35" xfId="39" applyNumberFormat="1" applyFont="1" applyFill="1" applyBorder="1" applyAlignment="1" applyProtection="1">
      <alignment horizontal="center" vertical="center" wrapText="1"/>
      <protection/>
    </xf>
    <xf numFmtId="0" fontId="52" fillId="35" borderId="36" xfId="39" applyNumberFormat="1" applyFont="1" applyFill="1" applyBorder="1" applyAlignment="1" applyProtection="1">
      <alignment horizontal="center" vertical="center" wrapText="1"/>
      <protection/>
    </xf>
    <xf numFmtId="0" fontId="52" fillId="35" borderId="34" xfId="59" applyNumberFormat="1" applyFont="1" applyFill="1" applyBorder="1" applyAlignment="1" applyProtection="1">
      <alignment horizontal="center" vertical="center" wrapText="1"/>
      <protection/>
    </xf>
    <xf numFmtId="0" fontId="52" fillId="35" borderId="37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8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6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9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40" xfId="59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52" fillId="35" borderId="27" xfId="42" applyNumberFormat="1" applyFont="1" applyFill="1" applyBorder="1" applyAlignment="1" applyProtection="1">
      <alignment horizontal="center" vertical="center" wrapText="1"/>
      <protection/>
    </xf>
    <xf numFmtId="0" fontId="52" fillId="35" borderId="14" xfId="42" applyFont="1" applyFill="1" applyBorder="1" applyAlignment="1" applyProtection="1">
      <alignment horizontal="center" vertical="center" wrapText="1"/>
      <protection locked="0"/>
    </xf>
    <xf numFmtId="0" fontId="52" fillId="35" borderId="27" xfId="44" applyNumberFormat="1" applyFont="1" applyFill="1" applyBorder="1" applyAlignment="1" applyProtection="1">
      <alignment horizontal="center" vertical="center" wrapText="1"/>
      <protection/>
    </xf>
    <xf numFmtId="0" fontId="52" fillId="35" borderId="14" xfId="44" applyFont="1" applyFill="1" applyBorder="1" applyAlignment="1" applyProtection="1">
      <alignment horizontal="center" vertical="center" wrapText="1"/>
      <protection locked="0"/>
    </xf>
    <xf numFmtId="0" fontId="52" fillId="35" borderId="27" xfId="46" applyNumberFormat="1" applyFont="1" applyFill="1" applyBorder="1" applyAlignment="1" applyProtection="1">
      <alignment horizontal="center" vertical="center" wrapText="1"/>
      <protection/>
    </xf>
    <xf numFmtId="0" fontId="52" fillId="35" borderId="14" xfId="4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tabSelected="1" view="pageBreakPreview" zoomScaleSheetLayoutView="100" zoomScalePageLayoutView="0" workbookViewId="0" topLeftCell="A1">
      <pane ySplit="15" topLeftCell="A34" activePane="bottomLeft" state="frozen"/>
      <selection pane="topLeft" activeCell="A1" sqref="A1"/>
      <selection pane="bottomLeft" activeCell="N7" sqref="N7"/>
    </sheetView>
  </sheetViews>
  <sheetFormatPr defaultColWidth="9.140625" defaultRowHeight="15" outlineLevelRow="1"/>
  <cols>
    <col min="1" max="1" width="9.140625" style="1" customWidth="1"/>
    <col min="2" max="2" width="11.421875" style="1" customWidth="1"/>
    <col min="3" max="3" width="61.7109375" style="1" customWidth="1"/>
    <col min="4" max="13" width="9.140625" style="1" hidden="1" customWidth="1"/>
    <col min="14" max="14" width="15.421875" style="1" customWidth="1"/>
    <col min="15" max="33" width="9.140625" style="1" hidden="1" customWidth="1"/>
    <col min="34" max="34" width="14.57421875" style="1" customWidth="1"/>
    <col min="35" max="16384" width="9.140625" style="1" customWidth="1"/>
  </cols>
  <sheetData>
    <row r="1" ht="15.75">
      <c r="C1" s="71" t="s">
        <v>114</v>
      </c>
    </row>
    <row r="2" ht="15.75">
      <c r="C2" s="71" t="s">
        <v>70</v>
      </c>
    </row>
    <row r="3" spans="3:14" ht="15.75">
      <c r="C3" s="122" t="s">
        <v>115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5" spans="3:34" ht="15" customHeight="1">
      <c r="C5" s="71" t="s">
        <v>99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3:34" ht="15" customHeight="1">
      <c r="C6" s="71" t="s">
        <v>70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3:34" ht="15" customHeight="1">
      <c r="C7" s="71" t="s">
        <v>71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3:34" ht="15" customHeight="1">
      <c r="C8" s="71" t="s">
        <v>72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3:34" ht="15" customHeight="1">
      <c r="C9" s="71" t="s">
        <v>73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3:34" ht="15" customHeight="1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14" t="s">
        <v>74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15.75" customHeight="1">
      <c r="A12" s="115" t="s">
        <v>101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3:34" ht="12.75" customHeight="1" thickBot="1"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2"/>
    </row>
    <row r="14" spans="1:34" ht="26.25" customHeight="1">
      <c r="A14" s="99" t="s">
        <v>68</v>
      </c>
      <c r="B14" s="102" t="s">
        <v>69</v>
      </c>
      <c r="C14" s="105" t="s">
        <v>100</v>
      </c>
      <c r="D14" s="116" t="s">
        <v>0</v>
      </c>
      <c r="E14" s="118" t="s">
        <v>0</v>
      </c>
      <c r="F14" s="120" t="s">
        <v>0</v>
      </c>
      <c r="G14" s="89" t="s">
        <v>0</v>
      </c>
      <c r="H14" s="91" t="s">
        <v>0</v>
      </c>
      <c r="I14" s="93" t="s">
        <v>0</v>
      </c>
      <c r="J14" s="95" t="s">
        <v>0</v>
      </c>
      <c r="K14" s="97" t="s">
        <v>0</v>
      </c>
      <c r="L14" s="83" t="s">
        <v>0</v>
      </c>
      <c r="M14" s="85" t="s">
        <v>0</v>
      </c>
      <c r="N14" s="108" t="s">
        <v>96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10"/>
    </row>
    <row r="15" spans="1:35" ht="46.5" customHeight="1">
      <c r="A15" s="100"/>
      <c r="B15" s="103"/>
      <c r="C15" s="106"/>
      <c r="D15" s="117"/>
      <c r="E15" s="119"/>
      <c r="F15" s="121"/>
      <c r="G15" s="90"/>
      <c r="H15" s="92"/>
      <c r="I15" s="94"/>
      <c r="J15" s="96"/>
      <c r="K15" s="98"/>
      <c r="L15" s="84"/>
      <c r="M15" s="86"/>
      <c r="N15" s="111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  <c r="AI15" s="1" t="s">
        <v>102</v>
      </c>
    </row>
    <row r="16" spans="1:34" ht="22.5" customHeight="1">
      <c r="A16" s="101"/>
      <c r="B16" s="104"/>
      <c r="C16" s="107"/>
      <c r="D16" s="28"/>
      <c r="E16" s="29"/>
      <c r="F16" s="30"/>
      <c r="G16" s="31"/>
      <c r="H16" s="32"/>
      <c r="I16" s="33"/>
      <c r="J16" s="34"/>
      <c r="K16" s="35"/>
      <c r="L16" s="36"/>
      <c r="M16" s="37"/>
      <c r="N16" s="43" t="s">
        <v>97</v>
      </c>
      <c r="O16" s="57"/>
      <c r="P16" s="58"/>
      <c r="Q16" s="59"/>
      <c r="R16" s="60"/>
      <c r="S16" s="61"/>
      <c r="T16" s="62"/>
      <c r="U16" s="63"/>
      <c r="V16" s="64"/>
      <c r="W16" s="65"/>
      <c r="X16" s="56"/>
      <c r="Y16" s="66"/>
      <c r="Z16" s="66"/>
      <c r="AA16" s="66"/>
      <c r="AB16" s="66"/>
      <c r="AC16" s="66"/>
      <c r="AD16" s="56"/>
      <c r="AE16" s="66"/>
      <c r="AF16" s="66"/>
      <c r="AG16" s="66"/>
      <c r="AH16" s="72" t="s">
        <v>98</v>
      </c>
    </row>
    <row r="17" spans="1:34" ht="15" customHeight="1">
      <c r="A17" s="19">
        <v>1</v>
      </c>
      <c r="B17" s="8">
        <v>2</v>
      </c>
      <c r="C17" s="9">
        <v>3</v>
      </c>
      <c r="D17" s="10"/>
      <c r="E17" s="11"/>
      <c r="F17" s="12"/>
      <c r="G17" s="13"/>
      <c r="H17" s="14"/>
      <c r="I17" s="15"/>
      <c r="J17" s="16"/>
      <c r="K17" s="17"/>
      <c r="L17" s="18"/>
      <c r="M17" s="38"/>
      <c r="N17" s="54">
        <v>4</v>
      </c>
      <c r="O17" s="44"/>
      <c r="P17" s="45"/>
      <c r="Q17" s="46"/>
      <c r="R17" s="47"/>
      <c r="S17" s="48"/>
      <c r="T17" s="49"/>
      <c r="U17" s="50"/>
      <c r="V17" s="51"/>
      <c r="W17" s="52"/>
      <c r="X17" s="42"/>
      <c r="Y17" s="53"/>
      <c r="Z17" s="53"/>
      <c r="AA17" s="53"/>
      <c r="AB17" s="53"/>
      <c r="AC17" s="53"/>
      <c r="AD17" s="42"/>
      <c r="AE17" s="53"/>
      <c r="AF17" s="53"/>
      <c r="AG17" s="53"/>
      <c r="AH17" s="54">
        <v>5</v>
      </c>
    </row>
    <row r="18" spans="1:34" ht="47.25">
      <c r="A18" s="24">
        <v>1</v>
      </c>
      <c r="B18" s="4" t="s">
        <v>4</v>
      </c>
      <c r="C18" s="73" t="s">
        <v>1</v>
      </c>
      <c r="D18" s="4" t="s">
        <v>2</v>
      </c>
      <c r="E18" s="4" t="s">
        <v>3</v>
      </c>
      <c r="F18" s="4" t="s">
        <v>2</v>
      </c>
      <c r="G18" s="4" t="s">
        <v>2</v>
      </c>
      <c r="H18" s="5"/>
      <c r="I18" s="5"/>
      <c r="J18" s="5"/>
      <c r="K18" s="5"/>
      <c r="L18" s="5"/>
      <c r="M18" s="39">
        <v>0</v>
      </c>
      <c r="N18" s="55">
        <v>2576000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2576000</v>
      </c>
    </row>
    <row r="19" spans="1:34" ht="75" customHeight="1">
      <c r="A19" s="25">
        <v>2</v>
      </c>
      <c r="B19" s="20" t="s">
        <v>6</v>
      </c>
      <c r="C19" s="74" t="s">
        <v>5</v>
      </c>
      <c r="D19" s="20" t="s">
        <v>2</v>
      </c>
      <c r="E19" s="20" t="s">
        <v>3</v>
      </c>
      <c r="F19" s="20" t="s">
        <v>2</v>
      </c>
      <c r="G19" s="20" t="s">
        <v>2</v>
      </c>
      <c r="H19" s="21"/>
      <c r="I19" s="21"/>
      <c r="J19" s="21"/>
      <c r="K19" s="21"/>
      <c r="L19" s="21"/>
      <c r="M19" s="40">
        <v>0</v>
      </c>
      <c r="N19" s="55">
        <v>200000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200000</v>
      </c>
    </row>
    <row r="20" spans="1:34" ht="47.25">
      <c r="A20" s="26" t="s">
        <v>103</v>
      </c>
      <c r="B20" s="20" t="s">
        <v>8</v>
      </c>
      <c r="C20" s="74" t="s">
        <v>7</v>
      </c>
      <c r="D20" s="20" t="s">
        <v>2</v>
      </c>
      <c r="E20" s="20" t="s">
        <v>3</v>
      </c>
      <c r="F20" s="20" t="s">
        <v>2</v>
      </c>
      <c r="G20" s="20" t="s">
        <v>2</v>
      </c>
      <c r="H20" s="21"/>
      <c r="I20" s="21"/>
      <c r="J20" s="21"/>
      <c r="K20" s="21"/>
      <c r="L20" s="21"/>
      <c r="M20" s="40">
        <v>0</v>
      </c>
      <c r="N20" s="55">
        <v>3000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3000</v>
      </c>
    </row>
    <row r="21" spans="1:34" ht="63">
      <c r="A21" s="26" t="s">
        <v>104</v>
      </c>
      <c r="B21" s="20" t="s">
        <v>10</v>
      </c>
      <c r="C21" s="74" t="s">
        <v>9</v>
      </c>
      <c r="D21" s="20" t="s">
        <v>2</v>
      </c>
      <c r="E21" s="20" t="s">
        <v>3</v>
      </c>
      <c r="F21" s="20" t="s">
        <v>2</v>
      </c>
      <c r="G21" s="20" t="s">
        <v>2</v>
      </c>
      <c r="H21" s="21"/>
      <c r="I21" s="21"/>
      <c r="J21" s="21"/>
      <c r="K21" s="21"/>
      <c r="L21" s="21"/>
      <c r="M21" s="40">
        <v>0</v>
      </c>
      <c r="N21" s="55">
        <f>N22</f>
        <v>684000</v>
      </c>
      <c r="O21" s="55">
        <f aca="true" t="shared" si="0" ref="O21:AH21">O22</f>
        <v>684000</v>
      </c>
      <c r="P21" s="55">
        <f t="shared" si="0"/>
        <v>684000</v>
      </c>
      <c r="Q21" s="55">
        <f t="shared" si="0"/>
        <v>684000</v>
      </c>
      <c r="R21" s="55">
        <f t="shared" si="0"/>
        <v>684000</v>
      </c>
      <c r="S21" s="55">
        <f t="shared" si="0"/>
        <v>684000</v>
      </c>
      <c r="T21" s="55">
        <f t="shared" si="0"/>
        <v>684000</v>
      </c>
      <c r="U21" s="55">
        <f t="shared" si="0"/>
        <v>684000</v>
      </c>
      <c r="V21" s="55">
        <f t="shared" si="0"/>
        <v>684000</v>
      </c>
      <c r="W21" s="55">
        <f t="shared" si="0"/>
        <v>684000</v>
      </c>
      <c r="X21" s="55">
        <f t="shared" si="0"/>
        <v>684000</v>
      </c>
      <c r="Y21" s="55">
        <f t="shared" si="0"/>
        <v>684000</v>
      </c>
      <c r="Z21" s="55">
        <f t="shared" si="0"/>
        <v>684000</v>
      </c>
      <c r="AA21" s="55">
        <f t="shared" si="0"/>
        <v>684000</v>
      </c>
      <c r="AB21" s="55">
        <f t="shared" si="0"/>
        <v>684000</v>
      </c>
      <c r="AC21" s="55">
        <f t="shared" si="0"/>
        <v>684000</v>
      </c>
      <c r="AD21" s="55">
        <f t="shared" si="0"/>
        <v>684000</v>
      </c>
      <c r="AE21" s="55">
        <f t="shared" si="0"/>
        <v>684000</v>
      </c>
      <c r="AF21" s="55">
        <f t="shared" si="0"/>
        <v>684000</v>
      </c>
      <c r="AG21" s="55">
        <f t="shared" si="0"/>
        <v>684000</v>
      </c>
      <c r="AH21" s="55">
        <f t="shared" si="0"/>
        <v>684000</v>
      </c>
    </row>
    <row r="22" spans="1:34" ht="31.5" outlineLevel="1">
      <c r="A22" s="26" t="s">
        <v>75</v>
      </c>
      <c r="B22" s="20" t="s">
        <v>12</v>
      </c>
      <c r="C22" s="74" t="s">
        <v>11</v>
      </c>
      <c r="D22" s="20" t="s">
        <v>2</v>
      </c>
      <c r="E22" s="20" t="s">
        <v>3</v>
      </c>
      <c r="F22" s="20" t="s">
        <v>2</v>
      </c>
      <c r="G22" s="20" t="s">
        <v>2</v>
      </c>
      <c r="H22" s="21"/>
      <c r="I22" s="21"/>
      <c r="J22" s="21"/>
      <c r="K22" s="21"/>
      <c r="L22" s="21"/>
      <c r="M22" s="40">
        <v>0</v>
      </c>
      <c r="N22" s="55">
        <v>684000</v>
      </c>
      <c r="O22" s="55">
        <v>684000</v>
      </c>
      <c r="P22" s="55">
        <v>684000</v>
      </c>
      <c r="Q22" s="55">
        <v>684000</v>
      </c>
      <c r="R22" s="55">
        <v>684000</v>
      </c>
      <c r="S22" s="55">
        <v>684000</v>
      </c>
      <c r="T22" s="55">
        <v>684000</v>
      </c>
      <c r="U22" s="55">
        <v>684000</v>
      </c>
      <c r="V22" s="55">
        <v>684000</v>
      </c>
      <c r="W22" s="55">
        <v>684000</v>
      </c>
      <c r="X22" s="55">
        <v>684000</v>
      </c>
      <c r="Y22" s="55">
        <v>684000</v>
      </c>
      <c r="Z22" s="55">
        <v>684000</v>
      </c>
      <c r="AA22" s="55">
        <v>684000</v>
      </c>
      <c r="AB22" s="55">
        <v>684000</v>
      </c>
      <c r="AC22" s="55">
        <v>684000</v>
      </c>
      <c r="AD22" s="55">
        <v>684000</v>
      </c>
      <c r="AE22" s="55">
        <v>684000</v>
      </c>
      <c r="AF22" s="55">
        <v>684000</v>
      </c>
      <c r="AG22" s="55">
        <v>684000</v>
      </c>
      <c r="AH22" s="55">
        <v>684000</v>
      </c>
    </row>
    <row r="23" spans="1:34" ht="47.25">
      <c r="A23" s="26" t="s">
        <v>76</v>
      </c>
      <c r="B23" s="20" t="s">
        <v>14</v>
      </c>
      <c r="C23" s="74" t="s">
        <v>13</v>
      </c>
      <c r="D23" s="20" t="s">
        <v>2</v>
      </c>
      <c r="E23" s="20" t="s">
        <v>3</v>
      </c>
      <c r="F23" s="20" t="s">
        <v>2</v>
      </c>
      <c r="G23" s="20" t="s">
        <v>2</v>
      </c>
      <c r="H23" s="21"/>
      <c r="I23" s="21"/>
      <c r="J23" s="21"/>
      <c r="K23" s="21"/>
      <c r="L23" s="21"/>
      <c r="M23" s="40">
        <v>0</v>
      </c>
      <c r="N23" s="55">
        <f>1000000+14200000</f>
        <v>15200000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1000000</v>
      </c>
    </row>
    <row r="24" spans="1:34" ht="46.5" customHeight="1">
      <c r="A24" s="26" t="s">
        <v>77</v>
      </c>
      <c r="B24" s="20" t="s">
        <v>16</v>
      </c>
      <c r="C24" s="74" t="s">
        <v>15</v>
      </c>
      <c r="D24" s="20" t="s">
        <v>2</v>
      </c>
      <c r="E24" s="20" t="s">
        <v>3</v>
      </c>
      <c r="F24" s="20" t="s">
        <v>2</v>
      </c>
      <c r="G24" s="20" t="s">
        <v>2</v>
      </c>
      <c r="H24" s="21"/>
      <c r="I24" s="21"/>
      <c r="J24" s="21"/>
      <c r="K24" s="21"/>
      <c r="L24" s="21"/>
      <c r="M24" s="40">
        <v>0</v>
      </c>
      <c r="N24" s="55">
        <v>2740000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</row>
    <row r="25" spans="1:34" ht="47.25">
      <c r="A25" s="26" t="s">
        <v>78</v>
      </c>
      <c r="B25" s="20" t="s">
        <v>18</v>
      </c>
      <c r="C25" s="74" t="s">
        <v>17</v>
      </c>
      <c r="D25" s="20" t="s">
        <v>2</v>
      </c>
      <c r="E25" s="20" t="s">
        <v>3</v>
      </c>
      <c r="F25" s="20" t="s">
        <v>2</v>
      </c>
      <c r="G25" s="20" t="s">
        <v>2</v>
      </c>
      <c r="H25" s="21"/>
      <c r="I25" s="21"/>
      <c r="J25" s="21"/>
      <c r="K25" s="21"/>
      <c r="L25" s="21"/>
      <c r="M25" s="40">
        <v>0</v>
      </c>
      <c r="N25" s="55">
        <f>N26+N27</f>
        <v>4288000</v>
      </c>
      <c r="O25" s="55">
        <f aca="true" t="shared" si="1" ref="O25:AH25">O26+O27</f>
        <v>0</v>
      </c>
      <c r="P25" s="55">
        <f t="shared" si="1"/>
        <v>0</v>
      </c>
      <c r="Q25" s="55">
        <f t="shared" si="1"/>
        <v>0</v>
      </c>
      <c r="R25" s="55">
        <f t="shared" si="1"/>
        <v>0</v>
      </c>
      <c r="S25" s="55">
        <f t="shared" si="1"/>
        <v>0</v>
      </c>
      <c r="T25" s="55">
        <f t="shared" si="1"/>
        <v>0</v>
      </c>
      <c r="U25" s="55">
        <f t="shared" si="1"/>
        <v>0</v>
      </c>
      <c r="V25" s="55">
        <f t="shared" si="1"/>
        <v>0</v>
      </c>
      <c r="W25" s="55">
        <f t="shared" si="1"/>
        <v>0</v>
      </c>
      <c r="X25" s="55">
        <f t="shared" si="1"/>
        <v>0</v>
      </c>
      <c r="Y25" s="55">
        <f t="shared" si="1"/>
        <v>0</v>
      </c>
      <c r="Z25" s="55">
        <f t="shared" si="1"/>
        <v>0</v>
      </c>
      <c r="AA25" s="55">
        <f t="shared" si="1"/>
        <v>0</v>
      </c>
      <c r="AB25" s="55">
        <f t="shared" si="1"/>
        <v>0</v>
      </c>
      <c r="AC25" s="55">
        <f t="shared" si="1"/>
        <v>0</v>
      </c>
      <c r="AD25" s="55">
        <f t="shared" si="1"/>
        <v>0</v>
      </c>
      <c r="AE25" s="55">
        <f t="shared" si="1"/>
        <v>0</v>
      </c>
      <c r="AF25" s="55">
        <f t="shared" si="1"/>
        <v>0</v>
      </c>
      <c r="AG25" s="55">
        <f t="shared" si="1"/>
        <v>0</v>
      </c>
      <c r="AH25" s="55">
        <f t="shared" si="1"/>
        <v>4000000</v>
      </c>
    </row>
    <row r="26" spans="1:34" ht="47.25" outlineLevel="1">
      <c r="A26" s="26" t="s">
        <v>79</v>
      </c>
      <c r="B26" s="20" t="s">
        <v>20</v>
      </c>
      <c r="C26" s="74" t="s">
        <v>19</v>
      </c>
      <c r="D26" s="20" t="s">
        <v>2</v>
      </c>
      <c r="E26" s="20" t="s">
        <v>3</v>
      </c>
      <c r="F26" s="20" t="s">
        <v>2</v>
      </c>
      <c r="G26" s="20" t="s">
        <v>2</v>
      </c>
      <c r="H26" s="21"/>
      <c r="I26" s="21"/>
      <c r="J26" s="21"/>
      <c r="K26" s="21"/>
      <c r="L26" s="21"/>
      <c r="M26" s="40">
        <v>0</v>
      </c>
      <c r="N26" s="55">
        <v>3288000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3000000</v>
      </c>
    </row>
    <row r="27" spans="1:34" ht="31.5" outlineLevel="1">
      <c r="A27" s="26" t="s">
        <v>105</v>
      </c>
      <c r="B27" s="20" t="s">
        <v>22</v>
      </c>
      <c r="C27" s="74" t="s">
        <v>21</v>
      </c>
      <c r="D27" s="20" t="s">
        <v>2</v>
      </c>
      <c r="E27" s="20" t="s">
        <v>3</v>
      </c>
      <c r="F27" s="20" t="s">
        <v>2</v>
      </c>
      <c r="G27" s="20" t="s">
        <v>2</v>
      </c>
      <c r="H27" s="21"/>
      <c r="I27" s="21"/>
      <c r="J27" s="21"/>
      <c r="K27" s="21"/>
      <c r="L27" s="21"/>
      <c r="M27" s="40">
        <v>0</v>
      </c>
      <c r="N27" s="55">
        <v>1000000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1000000</v>
      </c>
    </row>
    <row r="28" spans="1:34" ht="47.25">
      <c r="A28" s="26" t="s">
        <v>80</v>
      </c>
      <c r="B28" s="20" t="s">
        <v>24</v>
      </c>
      <c r="C28" s="74" t="s">
        <v>23</v>
      </c>
      <c r="D28" s="20" t="s">
        <v>2</v>
      </c>
      <c r="E28" s="20" t="s">
        <v>3</v>
      </c>
      <c r="F28" s="20" t="s">
        <v>2</v>
      </c>
      <c r="G28" s="20" t="s">
        <v>2</v>
      </c>
      <c r="H28" s="21"/>
      <c r="I28" s="21"/>
      <c r="J28" s="21"/>
      <c r="K28" s="21"/>
      <c r="L28" s="21"/>
      <c r="M28" s="40">
        <v>0</v>
      </c>
      <c r="N28" s="55">
        <v>4337000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4337000</v>
      </c>
    </row>
    <row r="29" spans="1:34" ht="49.5" customHeight="1">
      <c r="A29" s="26" t="s">
        <v>81</v>
      </c>
      <c r="B29" s="20" t="s">
        <v>26</v>
      </c>
      <c r="C29" s="74" t="s">
        <v>25</v>
      </c>
      <c r="D29" s="20" t="s">
        <v>2</v>
      </c>
      <c r="E29" s="20" t="s">
        <v>3</v>
      </c>
      <c r="F29" s="20" t="s">
        <v>2</v>
      </c>
      <c r="G29" s="20" t="s">
        <v>2</v>
      </c>
      <c r="H29" s="21"/>
      <c r="I29" s="21"/>
      <c r="J29" s="21"/>
      <c r="K29" s="21"/>
      <c r="L29" s="21"/>
      <c r="M29" s="40">
        <v>0</v>
      </c>
      <c r="N29" s="55">
        <f>N30+N31+N32</f>
        <v>5542600</v>
      </c>
      <c r="O29" s="55">
        <f aca="true" t="shared" si="2" ref="O29:AH29">O30+O31+O32</f>
        <v>0</v>
      </c>
      <c r="P29" s="55">
        <f t="shared" si="2"/>
        <v>0</v>
      </c>
      <c r="Q29" s="55">
        <f t="shared" si="2"/>
        <v>0</v>
      </c>
      <c r="R29" s="55">
        <f t="shared" si="2"/>
        <v>0</v>
      </c>
      <c r="S29" s="55">
        <f t="shared" si="2"/>
        <v>0</v>
      </c>
      <c r="T29" s="55">
        <f t="shared" si="2"/>
        <v>0</v>
      </c>
      <c r="U29" s="55">
        <f t="shared" si="2"/>
        <v>0</v>
      </c>
      <c r="V29" s="55">
        <f t="shared" si="2"/>
        <v>0</v>
      </c>
      <c r="W29" s="55">
        <f t="shared" si="2"/>
        <v>0</v>
      </c>
      <c r="X29" s="55">
        <f t="shared" si="2"/>
        <v>0</v>
      </c>
      <c r="Y29" s="55">
        <f t="shared" si="2"/>
        <v>0</v>
      </c>
      <c r="Z29" s="55">
        <f t="shared" si="2"/>
        <v>0</v>
      </c>
      <c r="AA29" s="55">
        <f t="shared" si="2"/>
        <v>0</v>
      </c>
      <c r="AB29" s="55">
        <f t="shared" si="2"/>
        <v>0</v>
      </c>
      <c r="AC29" s="55">
        <f t="shared" si="2"/>
        <v>0</v>
      </c>
      <c r="AD29" s="55">
        <f t="shared" si="2"/>
        <v>0</v>
      </c>
      <c r="AE29" s="55">
        <f t="shared" si="2"/>
        <v>0</v>
      </c>
      <c r="AF29" s="55">
        <f t="shared" si="2"/>
        <v>0</v>
      </c>
      <c r="AG29" s="55">
        <f t="shared" si="2"/>
        <v>0</v>
      </c>
      <c r="AH29" s="55">
        <f t="shared" si="2"/>
        <v>5542600</v>
      </c>
    </row>
    <row r="30" spans="1:34" ht="75.75" customHeight="1" outlineLevel="1">
      <c r="A30" s="26" t="s">
        <v>106</v>
      </c>
      <c r="B30" s="20" t="s">
        <v>28</v>
      </c>
      <c r="C30" s="74" t="s">
        <v>27</v>
      </c>
      <c r="D30" s="20" t="s">
        <v>2</v>
      </c>
      <c r="E30" s="20" t="s">
        <v>3</v>
      </c>
      <c r="F30" s="20" t="s">
        <v>2</v>
      </c>
      <c r="G30" s="20" t="s">
        <v>2</v>
      </c>
      <c r="H30" s="21"/>
      <c r="I30" s="21"/>
      <c r="J30" s="21"/>
      <c r="K30" s="21"/>
      <c r="L30" s="21"/>
      <c r="M30" s="40">
        <v>0</v>
      </c>
      <c r="N30" s="55">
        <v>5422600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5422600</v>
      </c>
    </row>
    <row r="31" spans="1:34" ht="31.5" customHeight="1" outlineLevel="1">
      <c r="A31" s="26" t="s">
        <v>107</v>
      </c>
      <c r="B31" s="20" t="s">
        <v>30</v>
      </c>
      <c r="C31" s="74" t="s">
        <v>29</v>
      </c>
      <c r="D31" s="20" t="s">
        <v>2</v>
      </c>
      <c r="E31" s="20" t="s">
        <v>3</v>
      </c>
      <c r="F31" s="20" t="s">
        <v>2</v>
      </c>
      <c r="G31" s="20" t="s">
        <v>2</v>
      </c>
      <c r="H31" s="21"/>
      <c r="I31" s="21"/>
      <c r="J31" s="21"/>
      <c r="K31" s="21"/>
      <c r="L31" s="21"/>
      <c r="M31" s="40">
        <v>0</v>
      </c>
      <c r="N31" s="55">
        <v>100000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100000</v>
      </c>
    </row>
    <row r="32" spans="1:34" ht="31.5" outlineLevel="1">
      <c r="A32" s="26" t="s">
        <v>108</v>
      </c>
      <c r="B32" s="20" t="s">
        <v>32</v>
      </c>
      <c r="C32" s="74" t="s">
        <v>31</v>
      </c>
      <c r="D32" s="20" t="s">
        <v>2</v>
      </c>
      <c r="E32" s="20" t="s">
        <v>3</v>
      </c>
      <c r="F32" s="20" t="s">
        <v>2</v>
      </c>
      <c r="G32" s="20" t="s">
        <v>2</v>
      </c>
      <c r="H32" s="21"/>
      <c r="I32" s="21"/>
      <c r="J32" s="21"/>
      <c r="K32" s="21"/>
      <c r="L32" s="21"/>
      <c r="M32" s="40">
        <v>0</v>
      </c>
      <c r="N32" s="55">
        <v>20000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20000</v>
      </c>
    </row>
    <row r="33" spans="1:34" ht="63.75" customHeight="1">
      <c r="A33" s="26" t="s">
        <v>82</v>
      </c>
      <c r="B33" s="20" t="s">
        <v>34</v>
      </c>
      <c r="C33" s="74" t="s">
        <v>33</v>
      </c>
      <c r="D33" s="20" t="s">
        <v>2</v>
      </c>
      <c r="E33" s="20" t="s">
        <v>3</v>
      </c>
      <c r="F33" s="20" t="s">
        <v>2</v>
      </c>
      <c r="G33" s="20" t="s">
        <v>2</v>
      </c>
      <c r="H33" s="21"/>
      <c r="I33" s="21"/>
      <c r="J33" s="21"/>
      <c r="K33" s="21"/>
      <c r="L33" s="21"/>
      <c r="M33" s="40">
        <v>0</v>
      </c>
      <c r="N33" s="55">
        <f>N34</f>
        <v>300000</v>
      </c>
      <c r="O33" s="55">
        <f aca="true" t="shared" si="3" ref="O33:AH33">O34</f>
        <v>300000</v>
      </c>
      <c r="P33" s="55">
        <f t="shared" si="3"/>
        <v>300000</v>
      </c>
      <c r="Q33" s="55">
        <f t="shared" si="3"/>
        <v>300000</v>
      </c>
      <c r="R33" s="55">
        <f t="shared" si="3"/>
        <v>300000</v>
      </c>
      <c r="S33" s="55">
        <f t="shared" si="3"/>
        <v>300000</v>
      </c>
      <c r="T33" s="55">
        <f t="shared" si="3"/>
        <v>300000</v>
      </c>
      <c r="U33" s="55">
        <f t="shared" si="3"/>
        <v>300000</v>
      </c>
      <c r="V33" s="55">
        <f t="shared" si="3"/>
        <v>300000</v>
      </c>
      <c r="W33" s="55">
        <f t="shared" si="3"/>
        <v>300000</v>
      </c>
      <c r="X33" s="55">
        <f t="shared" si="3"/>
        <v>300000</v>
      </c>
      <c r="Y33" s="55">
        <f t="shared" si="3"/>
        <v>300000</v>
      </c>
      <c r="Z33" s="55">
        <f t="shared" si="3"/>
        <v>300000</v>
      </c>
      <c r="AA33" s="55">
        <f t="shared" si="3"/>
        <v>300000</v>
      </c>
      <c r="AB33" s="55">
        <f t="shared" si="3"/>
        <v>300000</v>
      </c>
      <c r="AC33" s="55">
        <f t="shared" si="3"/>
        <v>300000</v>
      </c>
      <c r="AD33" s="55">
        <f t="shared" si="3"/>
        <v>300000</v>
      </c>
      <c r="AE33" s="55">
        <f t="shared" si="3"/>
        <v>300000</v>
      </c>
      <c r="AF33" s="55">
        <f t="shared" si="3"/>
        <v>300000</v>
      </c>
      <c r="AG33" s="55">
        <f t="shared" si="3"/>
        <v>300000</v>
      </c>
      <c r="AH33" s="55">
        <f t="shared" si="3"/>
        <v>300000</v>
      </c>
    </row>
    <row r="34" spans="1:34" ht="31.5" outlineLevel="1">
      <c r="A34" s="26" t="s">
        <v>83</v>
      </c>
      <c r="B34" s="20" t="s">
        <v>36</v>
      </c>
      <c r="C34" s="74" t="s">
        <v>35</v>
      </c>
      <c r="D34" s="20" t="s">
        <v>2</v>
      </c>
      <c r="E34" s="20" t="s">
        <v>3</v>
      </c>
      <c r="F34" s="20" t="s">
        <v>2</v>
      </c>
      <c r="G34" s="20" t="s">
        <v>2</v>
      </c>
      <c r="H34" s="21"/>
      <c r="I34" s="21"/>
      <c r="J34" s="21"/>
      <c r="K34" s="21"/>
      <c r="L34" s="21"/>
      <c r="M34" s="40">
        <v>0</v>
      </c>
      <c r="N34" s="55">
        <v>300000</v>
      </c>
      <c r="O34" s="55">
        <v>300000</v>
      </c>
      <c r="P34" s="55">
        <v>300000</v>
      </c>
      <c r="Q34" s="55">
        <v>300000</v>
      </c>
      <c r="R34" s="55">
        <v>300000</v>
      </c>
      <c r="S34" s="55">
        <v>300000</v>
      </c>
      <c r="T34" s="55">
        <v>300000</v>
      </c>
      <c r="U34" s="55">
        <v>300000</v>
      </c>
      <c r="V34" s="55">
        <v>300000</v>
      </c>
      <c r="W34" s="55">
        <v>300000</v>
      </c>
      <c r="X34" s="55">
        <v>300000</v>
      </c>
      <c r="Y34" s="55">
        <v>300000</v>
      </c>
      <c r="Z34" s="55">
        <v>300000</v>
      </c>
      <c r="AA34" s="55">
        <v>300000</v>
      </c>
      <c r="AB34" s="55">
        <v>300000</v>
      </c>
      <c r="AC34" s="55">
        <v>300000</v>
      </c>
      <c r="AD34" s="55">
        <v>300000</v>
      </c>
      <c r="AE34" s="55">
        <v>300000</v>
      </c>
      <c r="AF34" s="55">
        <v>300000</v>
      </c>
      <c r="AG34" s="55">
        <v>300000</v>
      </c>
      <c r="AH34" s="55">
        <v>300000</v>
      </c>
    </row>
    <row r="35" spans="1:34" ht="63">
      <c r="A35" s="26" t="s">
        <v>84</v>
      </c>
      <c r="B35" s="20" t="s">
        <v>38</v>
      </c>
      <c r="C35" s="74" t="s">
        <v>37</v>
      </c>
      <c r="D35" s="20" t="s">
        <v>2</v>
      </c>
      <c r="E35" s="20" t="s">
        <v>3</v>
      </c>
      <c r="F35" s="20" t="s">
        <v>2</v>
      </c>
      <c r="G35" s="20" t="s">
        <v>2</v>
      </c>
      <c r="H35" s="21"/>
      <c r="I35" s="21"/>
      <c r="J35" s="21"/>
      <c r="K35" s="21"/>
      <c r="L35" s="21"/>
      <c r="M35" s="40">
        <v>0</v>
      </c>
      <c r="N35" s="55">
        <f>N36+N37+N38+N39</f>
        <v>156653991</v>
      </c>
      <c r="O35" s="55">
        <f aca="true" t="shared" si="4" ref="O35:AH35">O36+O37+O38+O39</f>
        <v>6000000</v>
      </c>
      <c r="P35" s="55">
        <f t="shared" si="4"/>
        <v>6000000</v>
      </c>
      <c r="Q35" s="55">
        <f t="shared" si="4"/>
        <v>6000000</v>
      </c>
      <c r="R35" s="55">
        <f t="shared" si="4"/>
        <v>6000000</v>
      </c>
      <c r="S35" s="55">
        <f t="shared" si="4"/>
        <v>6000000</v>
      </c>
      <c r="T35" s="55">
        <f t="shared" si="4"/>
        <v>6000000</v>
      </c>
      <c r="U35" s="55">
        <f t="shared" si="4"/>
        <v>6000000</v>
      </c>
      <c r="V35" s="55">
        <f t="shared" si="4"/>
        <v>6000000</v>
      </c>
      <c r="W35" s="55">
        <f t="shared" si="4"/>
        <v>6000000</v>
      </c>
      <c r="X35" s="55">
        <f t="shared" si="4"/>
        <v>6000000</v>
      </c>
      <c r="Y35" s="55">
        <f t="shared" si="4"/>
        <v>6000000</v>
      </c>
      <c r="Z35" s="55">
        <f t="shared" si="4"/>
        <v>6000000</v>
      </c>
      <c r="AA35" s="55">
        <f t="shared" si="4"/>
        <v>6000000</v>
      </c>
      <c r="AB35" s="55">
        <f t="shared" si="4"/>
        <v>6000000</v>
      </c>
      <c r="AC35" s="55">
        <f t="shared" si="4"/>
        <v>6000000</v>
      </c>
      <c r="AD35" s="55">
        <f t="shared" si="4"/>
        <v>6000000</v>
      </c>
      <c r="AE35" s="55">
        <f t="shared" si="4"/>
        <v>6000000</v>
      </c>
      <c r="AF35" s="55">
        <f t="shared" si="4"/>
        <v>6000000</v>
      </c>
      <c r="AG35" s="55">
        <f t="shared" si="4"/>
        <v>6000000</v>
      </c>
      <c r="AH35" s="55">
        <f t="shared" si="4"/>
        <v>128072958</v>
      </c>
    </row>
    <row r="36" spans="1:34" ht="91.5" customHeight="1" outlineLevel="1">
      <c r="A36" s="26" t="s">
        <v>109</v>
      </c>
      <c r="B36" s="20" t="s">
        <v>40</v>
      </c>
      <c r="C36" s="74" t="s">
        <v>39</v>
      </c>
      <c r="D36" s="20" t="s">
        <v>2</v>
      </c>
      <c r="E36" s="20" t="s">
        <v>3</v>
      </c>
      <c r="F36" s="20" t="s">
        <v>2</v>
      </c>
      <c r="G36" s="20" t="s">
        <v>2</v>
      </c>
      <c r="H36" s="21"/>
      <c r="I36" s="21"/>
      <c r="J36" s="21"/>
      <c r="K36" s="21"/>
      <c r="L36" s="21"/>
      <c r="M36" s="40">
        <v>0</v>
      </c>
      <c r="N36" s="55">
        <f>34260000+108300000</f>
        <v>142560000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f>4000000+105116820</f>
        <v>109116820</v>
      </c>
    </row>
    <row r="37" spans="1:34" ht="31.5" customHeight="1" outlineLevel="1">
      <c r="A37" s="26" t="s">
        <v>110</v>
      </c>
      <c r="B37" s="20" t="s">
        <v>42</v>
      </c>
      <c r="C37" s="74" t="s">
        <v>41</v>
      </c>
      <c r="D37" s="20" t="s">
        <v>2</v>
      </c>
      <c r="E37" s="20" t="s">
        <v>3</v>
      </c>
      <c r="F37" s="20" t="s">
        <v>2</v>
      </c>
      <c r="G37" s="20" t="s">
        <v>2</v>
      </c>
      <c r="H37" s="21"/>
      <c r="I37" s="21"/>
      <c r="J37" s="21"/>
      <c r="K37" s="21"/>
      <c r="L37" s="21"/>
      <c r="M37" s="40">
        <v>0</v>
      </c>
      <c r="N37" s="55">
        <f>10100000-9368294</f>
        <v>731706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8100000</v>
      </c>
    </row>
    <row r="38" spans="1:34" ht="31.5" outlineLevel="1">
      <c r="A38" s="26" t="s">
        <v>111</v>
      </c>
      <c r="B38" s="20" t="s">
        <v>44</v>
      </c>
      <c r="C38" s="74" t="s">
        <v>43</v>
      </c>
      <c r="D38" s="20" t="s">
        <v>2</v>
      </c>
      <c r="E38" s="20" t="s">
        <v>3</v>
      </c>
      <c r="F38" s="20" t="s">
        <v>2</v>
      </c>
      <c r="G38" s="20" t="s">
        <v>2</v>
      </c>
      <c r="H38" s="21"/>
      <c r="I38" s="21"/>
      <c r="J38" s="21"/>
      <c r="K38" s="21"/>
      <c r="L38" s="21"/>
      <c r="M38" s="40">
        <v>0</v>
      </c>
      <c r="N38" s="55">
        <v>6000000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4600000</v>
      </c>
    </row>
    <row r="39" spans="1:34" ht="63" customHeight="1" outlineLevel="1">
      <c r="A39" s="26" t="s">
        <v>112</v>
      </c>
      <c r="B39" s="20" t="s">
        <v>46</v>
      </c>
      <c r="C39" s="74" t="s">
        <v>45</v>
      </c>
      <c r="D39" s="20" t="s">
        <v>2</v>
      </c>
      <c r="E39" s="20" t="s">
        <v>3</v>
      </c>
      <c r="F39" s="20" t="s">
        <v>2</v>
      </c>
      <c r="G39" s="20" t="s">
        <v>2</v>
      </c>
      <c r="H39" s="21"/>
      <c r="I39" s="21"/>
      <c r="J39" s="21"/>
      <c r="K39" s="21"/>
      <c r="L39" s="21"/>
      <c r="M39" s="40">
        <v>0</v>
      </c>
      <c r="N39" s="55">
        <f>6000000+1362285</f>
        <v>7362285</v>
      </c>
      <c r="O39" s="55">
        <v>6000000</v>
      </c>
      <c r="P39" s="55">
        <v>6000000</v>
      </c>
      <c r="Q39" s="55">
        <v>6000000</v>
      </c>
      <c r="R39" s="55">
        <v>6000000</v>
      </c>
      <c r="S39" s="55">
        <v>6000000</v>
      </c>
      <c r="T39" s="55">
        <v>6000000</v>
      </c>
      <c r="U39" s="55">
        <v>6000000</v>
      </c>
      <c r="V39" s="55">
        <v>6000000</v>
      </c>
      <c r="W39" s="55">
        <v>6000000</v>
      </c>
      <c r="X39" s="55">
        <v>6000000</v>
      </c>
      <c r="Y39" s="55">
        <v>6000000</v>
      </c>
      <c r="Z39" s="55">
        <v>6000000</v>
      </c>
      <c r="AA39" s="55">
        <v>6000000</v>
      </c>
      <c r="AB39" s="55">
        <v>6000000</v>
      </c>
      <c r="AC39" s="55">
        <v>6000000</v>
      </c>
      <c r="AD39" s="55">
        <v>6000000</v>
      </c>
      <c r="AE39" s="55">
        <v>6000000</v>
      </c>
      <c r="AF39" s="55">
        <v>6000000</v>
      </c>
      <c r="AG39" s="55">
        <v>6000000</v>
      </c>
      <c r="AH39" s="55">
        <f>6000000+256138</f>
        <v>6256138</v>
      </c>
    </row>
    <row r="40" spans="1:34" ht="47.25">
      <c r="A40" s="26" t="s">
        <v>85</v>
      </c>
      <c r="B40" s="20" t="s">
        <v>48</v>
      </c>
      <c r="C40" s="74" t="s">
        <v>47</v>
      </c>
      <c r="D40" s="20" t="s">
        <v>2</v>
      </c>
      <c r="E40" s="20" t="s">
        <v>3</v>
      </c>
      <c r="F40" s="20" t="s">
        <v>2</v>
      </c>
      <c r="G40" s="20" t="s">
        <v>2</v>
      </c>
      <c r="H40" s="21"/>
      <c r="I40" s="21"/>
      <c r="J40" s="21"/>
      <c r="K40" s="21"/>
      <c r="L40" s="21"/>
      <c r="M40" s="40">
        <v>0</v>
      </c>
      <c r="N40" s="55">
        <v>45100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45100</v>
      </c>
    </row>
    <row r="41" spans="1:34" ht="42.75" customHeight="1">
      <c r="A41" s="26" t="s">
        <v>86</v>
      </c>
      <c r="B41" s="20" t="s">
        <v>50</v>
      </c>
      <c r="C41" s="74" t="s">
        <v>49</v>
      </c>
      <c r="D41" s="20" t="s">
        <v>2</v>
      </c>
      <c r="E41" s="20" t="s">
        <v>3</v>
      </c>
      <c r="F41" s="20" t="s">
        <v>2</v>
      </c>
      <c r="G41" s="20" t="s">
        <v>2</v>
      </c>
      <c r="H41" s="21"/>
      <c r="I41" s="21"/>
      <c r="J41" s="21"/>
      <c r="K41" s="21"/>
      <c r="L41" s="21"/>
      <c r="M41" s="40">
        <v>0</v>
      </c>
      <c r="N41" s="55">
        <f>N42+N43</f>
        <v>21791000</v>
      </c>
      <c r="O41" s="55">
        <f aca="true" t="shared" si="5" ref="O41:AH41">O42+O43</f>
        <v>0</v>
      </c>
      <c r="P41" s="55">
        <f t="shared" si="5"/>
        <v>0</v>
      </c>
      <c r="Q41" s="55">
        <f t="shared" si="5"/>
        <v>0</v>
      </c>
      <c r="R41" s="55">
        <f t="shared" si="5"/>
        <v>0</v>
      </c>
      <c r="S41" s="55">
        <f t="shared" si="5"/>
        <v>0</v>
      </c>
      <c r="T41" s="55">
        <f t="shared" si="5"/>
        <v>0</v>
      </c>
      <c r="U41" s="55">
        <f t="shared" si="5"/>
        <v>0</v>
      </c>
      <c r="V41" s="55">
        <f t="shared" si="5"/>
        <v>0</v>
      </c>
      <c r="W41" s="55">
        <f t="shared" si="5"/>
        <v>0</v>
      </c>
      <c r="X41" s="55">
        <f t="shared" si="5"/>
        <v>0</v>
      </c>
      <c r="Y41" s="55">
        <f t="shared" si="5"/>
        <v>0</v>
      </c>
      <c r="Z41" s="55">
        <f t="shared" si="5"/>
        <v>0</v>
      </c>
      <c r="AA41" s="55">
        <f t="shared" si="5"/>
        <v>0</v>
      </c>
      <c r="AB41" s="55">
        <f t="shared" si="5"/>
        <v>0</v>
      </c>
      <c r="AC41" s="55">
        <f t="shared" si="5"/>
        <v>0</v>
      </c>
      <c r="AD41" s="55">
        <f t="shared" si="5"/>
        <v>0</v>
      </c>
      <c r="AE41" s="55">
        <f t="shared" si="5"/>
        <v>0</v>
      </c>
      <c r="AF41" s="55">
        <f t="shared" si="5"/>
        <v>0</v>
      </c>
      <c r="AG41" s="55">
        <f t="shared" si="5"/>
        <v>0</v>
      </c>
      <c r="AH41" s="55">
        <f t="shared" si="5"/>
        <v>21791000</v>
      </c>
    </row>
    <row r="42" spans="1:34" ht="15.75" outlineLevel="1">
      <c r="A42" s="26" t="s">
        <v>87</v>
      </c>
      <c r="B42" s="20" t="s">
        <v>52</v>
      </c>
      <c r="C42" s="74" t="s">
        <v>51</v>
      </c>
      <c r="D42" s="20" t="s">
        <v>2</v>
      </c>
      <c r="E42" s="20" t="s">
        <v>3</v>
      </c>
      <c r="F42" s="20" t="s">
        <v>2</v>
      </c>
      <c r="G42" s="20" t="s">
        <v>2</v>
      </c>
      <c r="H42" s="21"/>
      <c r="I42" s="21"/>
      <c r="J42" s="21"/>
      <c r="K42" s="21"/>
      <c r="L42" s="21"/>
      <c r="M42" s="40">
        <v>0</v>
      </c>
      <c r="N42" s="55">
        <v>970000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970000</v>
      </c>
    </row>
    <row r="43" spans="1:34" ht="46.5" customHeight="1" outlineLevel="1">
      <c r="A43" s="26" t="s">
        <v>88</v>
      </c>
      <c r="B43" s="20" t="s">
        <v>54</v>
      </c>
      <c r="C43" s="74" t="s">
        <v>53</v>
      </c>
      <c r="D43" s="20" t="s">
        <v>2</v>
      </c>
      <c r="E43" s="20" t="s">
        <v>3</v>
      </c>
      <c r="F43" s="20" t="s">
        <v>2</v>
      </c>
      <c r="G43" s="20" t="s">
        <v>2</v>
      </c>
      <c r="H43" s="21"/>
      <c r="I43" s="21"/>
      <c r="J43" s="21"/>
      <c r="K43" s="21"/>
      <c r="L43" s="21"/>
      <c r="M43" s="40">
        <v>0</v>
      </c>
      <c r="N43" s="55">
        <v>20821000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20821000</v>
      </c>
    </row>
    <row r="44" spans="1:34" ht="46.5" customHeight="1">
      <c r="A44" s="26" t="s">
        <v>89</v>
      </c>
      <c r="B44" s="20" t="s">
        <v>56</v>
      </c>
      <c r="C44" s="74" t="s">
        <v>55</v>
      </c>
      <c r="D44" s="20" t="s">
        <v>2</v>
      </c>
      <c r="E44" s="20" t="s">
        <v>3</v>
      </c>
      <c r="F44" s="20" t="s">
        <v>2</v>
      </c>
      <c r="G44" s="20" t="s">
        <v>2</v>
      </c>
      <c r="H44" s="21"/>
      <c r="I44" s="21"/>
      <c r="J44" s="21"/>
      <c r="K44" s="21"/>
      <c r="L44" s="21"/>
      <c r="M44" s="40">
        <v>0</v>
      </c>
      <c r="N44" s="55">
        <f>N45+N46+N47</f>
        <v>2563600</v>
      </c>
      <c r="O44" s="55">
        <f aca="true" t="shared" si="6" ref="O44:AH44">O45+O46+O47</f>
        <v>300000</v>
      </c>
      <c r="P44" s="55">
        <f t="shared" si="6"/>
        <v>300000</v>
      </c>
      <c r="Q44" s="55">
        <f t="shared" si="6"/>
        <v>300000</v>
      </c>
      <c r="R44" s="55">
        <f t="shared" si="6"/>
        <v>300000</v>
      </c>
      <c r="S44" s="55">
        <f t="shared" si="6"/>
        <v>300000</v>
      </c>
      <c r="T44" s="55">
        <f t="shared" si="6"/>
        <v>300000</v>
      </c>
      <c r="U44" s="55">
        <f t="shared" si="6"/>
        <v>300000</v>
      </c>
      <c r="V44" s="55">
        <f t="shared" si="6"/>
        <v>300000</v>
      </c>
      <c r="W44" s="55">
        <f t="shared" si="6"/>
        <v>300000</v>
      </c>
      <c r="X44" s="55">
        <f t="shared" si="6"/>
        <v>300000</v>
      </c>
      <c r="Y44" s="55">
        <f t="shared" si="6"/>
        <v>300000</v>
      </c>
      <c r="Z44" s="55">
        <f t="shared" si="6"/>
        <v>300000</v>
      </c>
      <c r="AA44" s="55">
        <f t="shared" si="6"/>
        <v>300000</v>
      </c>
      <c r="AB44" s="55">
        <f t="shared" si="6"/>
        <v>300000</v>
      </c>
      <c r="AC44" s="55">
        <f t="shared" si="6"/>
        <v>300000</v>
      </c>
      <c r="AD44" s="55">
        <f t="shared" si="6"/>
        <v>300000</v>
      </c>
      <c r="AE44" s="55">
        <f t="shared" si="6"/>
        <v>300000</v>
      </c>
      <c r="AF44" s="55">
        <f t="shared" si="6"/>
        <v>300000</v>
      </c>
      <c r="AG44" s="55">
        <f t="shared" si="6"/>
        <v>300000</v>
      </c>
      <c r="AH44" s="55">
        <f t="shared" si="6"/>
        <v>2545570</v>
      </c>
    </row>
    <row r="45" spans="1:34" ht="60" customHeight="1" outlineLevel="1">
      <c r="A45" s="26" t="s">
        <v>90</v>
      </c>
      <c r="B45" s="20" t="s">
        <v>58</v>
      </c>
      <c r="C45" s="74" t="s">
        <v>57</v>
      </c>
      <c r="D45" s="20" t="s">
        <v>2</v>
      </c>
      <c r="E45" s="20" t="s">
        <v>3</v>
      </c>
      <c r="F45" s="20" t="s">
        <v>2</v>
      </c>
      <c r="G45" s="20" t="s">
        <v>2</v>
      </c>
      <c r="H45" s="21"/>
      <c r="I45" s="21"/>
      <c r="J45" s="21"/>
      <c r="K45" s="21"/>
      <c r="L45" s="21"/>
      <c r="M45" s="40">
        <v>0</v>
      </c>
      <c r="N45" s="55">
        <v>368600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350570</v>
      </c>
    </row>
    <row r="46" spans="1:34" ht="47.25" outlineLevel="1">
      <c r="A46" s="26" t="s">
        <v>91</v>
      </c>
      <c r="B46" s="20" t="s">
        <v>60</v>
      </c>
      <c r="C46" s="74" t="s">
        <v>59</v>
      </c>
      <c r="D46" s="20" t="s">
        <v>2</v>
      </c>
      <c r="E46" s="20" t="s">
        <v>3</v>
      </c>
      <c r="F46" s="20" t="s">
        <v>2</v>
      </c>
      <c r="G46" s="20" t="s">
        <v>2</v>
      </c>
      <c r="H46" s="21"/>
      <c r="I46" s="21"/>
      <c r="J46" s="21"/>
      <c r="K46" s="21"/>
      <c r="L46" s="21"/>
      <c r="M46" s="40">
        <v>0</v>
      </c>
      <c r="N46" s="55">
        <v>300000</v>
      </c>
      <c r="O46" s="55">
        <v>300000</v>
      </c>
      <c r="P46" s="55">
        <v>300000</v>
      </c>
      <c r="Q46" s="55">
        <v>300000</v>
      </c>
      <c r="R46" s="55">
        <v>300000</v>
      </c>
      <c r="S46" s="55">
        <v>300000</v>
      </c>
      <c r="T46" s="55">
        <v>300000</v>
      </c>
      <c r="U46" s="55">
        <v>300000</v>
      </c>
      <c r="V46" s="55">
        <v>300000</v>
      </c>
      <c r="W46" s="55">
        <v>300000</v>
      </c>
      <c r="X46" s="55">
        <v>300000</v>
      </c>
      <c r="Y46" s="55">
        <v>300000</v>
      </c>
      <c r="Z46" s="55">
        <v>300000</v>
      </c>
      <c r="AA46" s="55">
        <v>300000</v>
      </c>
      <c r="AB46" s="55">
        <v>300000</v>
      </c>
      <c r="AC46" s="55">
        <v>300000</v>
      </c>
      <c r="AD46" s="55">
        <v>300000</v>
      </c>
      <c r="AE46" s="55">
        <v>300000</v>
      </c>
      <c r="AF46" s="55">
        <v>300000</v>
      </c>
      <c r="AG46" s="55">
        <v>300000</v>
      </c>
      <c r="AH46" s="55">
        <v>300000</v>
      </c>
    </row>
    <row r="47" spans="1:34" ht="63" outlineLevel="1">
      <c r="A47" s="26" t="s">
        <v>92</v>
      </c>
      <c r="B47" s="20" t="s">
        <v>62</v>
      </c>
      <c r="C47" s="74" t="s">
        <v>61</v>
      </c>
      <c r="D47" s="20" t="s">
        <v>2</v>
      </c>
      <c r="E47" s="20" t="s">
        <v>3</v>
      </c>
      <c r="F47" s="20" t="s">
        <v>2</v>
      </c>
      <c r="G47" s="20" t="s">
        <v>2</v>
      </c>
      <c r="H47" s="21"/>
      <c r="I47" s="21"/>
      <c r="J47" s="21"/>
      <c r="K47" s="21"/>
      <c r="L47" s="21"/>
      <c r="M47" s="40">
        <v>0</v>
      </c>
      <c r="N47" s="55">
        <v>1895000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1895000</v>
      </c>
    </row>
    <row r="48" spans="1:34" ht="47.25">
      <c r="A48" s="26" t="s">
        <v>93</v>
      </c>
      <c r="B48" s="20" t="s">
        <v>64</v>
      </c>
      <c r="C48" s="74" t="s">
        <v>63</v>
      </c>
      <c r="D48" s="20" t="s">
        <v>2</v>
      </c>
      <c r="E48" s="20" t="s">
        <v>3</v>
      </c>
      <c r="F48" s="20" t="s">
        <v>2</v>
      </c>
      <c r="G48" s="20" t="s">
        <v>2</v>
      </c>
      <c r="H48" s="21"/>
      <c r="I48" s="21"/>
      <c r="J48" s="21"/>
      <c r="K48" s="21"/>
      <c r="L48" s="21"/>
      <c r="M48" s="40">
        <v>0</v>
      </c>
      <c r="N48" s="55">
        <f>N49</f>
        <v>2152000</v>
      </c>
      <c r="O48" s="55">
        <f aca="true" t="shared" si="7" ref="O48:AH48">O49</f>
        <v>2152000</v>
      </c>
      <c r="P48" s="55">
        <f t="shared" si="7"/>
        <v>2152000</v>
      </c>
      <c r="Q48" s="55">
        <f t="shared" si="7"/>
        <v>2152000</v>
      </c>
      <c r="R48" s="55">
        <f t="shared" si="7"/>
        <v>2152000</v>
      </c>
      <c r="S48" s="55">
        <f t="shared" si="7"/>
        <v>2152000</v>
      </c>
      <c r="T48" s="55">
        <f t="shared" si="7"/>
        <v>2152000</v>
      </c>
      <c r="U48" s="55">
        <f t="shared" si="7"/>
        <v>2152000</v>
      </c>
      <c r="V48" s="55">
        <f t="shared" si="7"/>
        <v>2152000</v>
      </c>
      <c r="W48" s="55">
        <f t="shared" si="7"/>
        <v>2152000</v>
      </c>
      <c r="X48" s="55">
        <f t="shared" si="7"/>
        <v>2152000</v>
      </c>
      <c r="Y48" s="55">
        <f t="shared" si="7"/>
        <v>2152000</v>
      </c>
      <c r="Z48" s="55">
        <f t="shared" si="7"/>
        <v>2152000</v>
      </c>
      <c r="AA48" s="55">
        <f t="shared" si="7"/>
        <v>2152000</v>
      </c>
      <c r="AB48" s="55">
        <f t="shared" si="7"/>
        <v>2152000</v>
      </c>
      <c r="AC48" s="55">
        <f t="shared" si="7"/>
        <v>2152000</v>
      </c>
      <c r="AD48" s="55">
        <f t="shared" si="7"/>
        <v>2152000</v>
      </c>
      <c r="AE48" s="55">
        <f t="shared" si="7"/>
        <v>2152000</v>
      </c>
      <c r="AF48" s="55">
        <f t="shared" si="7"/>
        <v>2152000</v>
      </c>
      <c r="AG48" s="55">
        <f t="shared" si="7"/>
        <v>2152000</v>
      </c>
      <c r="AH48" s="55">
        <f t="shared" si="7"/>
        <v>2152000</v>
      </c>
    </row>
    <row r="49" spans="1:37" ht="32.25" outlineLevel="1" thickBot="1">
      <c r="A49" s="27" t="s">
        <v>94</v>
      </c>
      <c r="B49" s="22" t="s">
        <v>66</v>
      </c>
      <c r="C49" s="75" t="s">
        <v>65</v>
      </c>
      <c r="D49" s="22" t="s">
        <v>2</v>
      </c>
      <c r="E49" s="22" t="s">
        <v>3</v>
      </c>
      <c r="F49" s="22" t="s">
        <v>2</v>
      </c>
      <c r="G49" s="22" t="s">
        <v>2</v>
      </c>
      <c r="H49" s="23"/>
      <c r="I49" s="23"/>
      <c r="J49" s="23"/>
      <c r="K49" s="23"/>
      <c r="L49" s="23"/>
      <c r="M49" s="41">
        <v>0</v>
      </c>
      <c r="N49" s="76">
        <v>2152000</v>
      </c>
      <c r="O49" s="76">
        <v>2152000</v>
      </c>
      <c r="P49" s="76">
        <v>2152000</v>
      </c>
      <c r="Q49" s="76">
        <v>2152000</v>
      </c>
      <c r="R49" s="76">
        <v>2152000</v>
      </c>
      <c r="S49" s="76">
        <v>2152000</v>
      </c>
      <c r="T49" s="76">
        <v>2152000</v>
      </c>
      <c r="U49" s="76">
        <v>2152000</v>
      </c>
      <c r="V49" s="76">
        <v>2152000</v>
      </c>
      <c r="W49" s="76">
        <v>2152000</v>
      </c>
      <c r="X49" s="76">
        <v>2152000</v>
      </c>
      <c r="Y49" s="76">
        <v>2152000</v>
      </c>
      <c r="Z49" s="76">
        <v>2152000</v>
      </c>
      <c r="AA49" s="76">
        <v>2152000</v>
      </c>
      <c r="AB49" s="76">
        <v>2152000</v>
      </c>
      <c r="AC49" s="76">
        <v>2152000</v>
      </c>
      <c r="AD49" s="76">
        <v>2152000</v>
      </c>
      <c r="AE49" s="76">
        <v>2152000</v>
      </c>
      <c r="AF49" s="76">
        <v>2152000</v>
      </c>
      <c r="AG49" s="76">
        <v>2152000</v>
      </c>
      <c r="AH49" s="76">
        <v>2152000</v>
      </c>
      <c r="AK49" s="1" t="s">
        <v>113</v>
      </c>
    </row>
    <row r="50" spans="1:34" ht="16.5" thickBot="1">
      <c r="A50" s="77" t="s">
        <v>95</v>
      </c>
      <c r="B50" s="82" t="s">
        <v>67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78">
        <v>0</v>
      </c>
      <c r="N50" s="79">
        <f>N18+N19+N20+N21+N23+N24+N25+N28+N29+N33+N35+N40+N41+N44++N48</f>
        <v>219076291</v>
      </c>
      <c r="O50" s="79">
        <f aca="true" t="shared" si="8" ref="O50:AH50">O18+O19+O20+O21+O23+O24+O25+O28+O29+O33+O35+O40+O41+O44++O48</f>
        <v>9436000</v>
      </c>
      <c r="P50" s="79">
        <f t="shared" si="8"/>
        <v>9436000</v>
      </c>
      <c r="Q50" s="79">
        <f t="shared" si="8"/>
        <v>9436000</v>
      </c>
      <c r="R50" s="79">
        <f t="shared" si="8"/>
        <v>9436000</v>
      </c>
      <c r="S50" s="79">
        <f t="shared" si="8"/>
        <v>9436000</v>
      </c>
      <c r="T50" s="79">
        <f t="shared" si="8"/>
        <v>9436000</v>
      </c>
      <c r="U50" s="79">
        <f t="shared" si="8"/>
        <v>9436000</v>
      </c>
      <c r="V50" s="79">
        <f t="shared" si="8"/>
        <v>9436000</v>
      </c>
      <c r="W50" s="79">
        <f t="shared" si="8"/>
        <v>9436000</v>
      </c>
      <c r="X50" s="79">
        <f t="shared" si="8"/>
        <v>9436000</v>
      </c>
      <c r="Y50" s="79">
        <f t="shared" si="8"/>
        <v>9436000</v>
      </c>
      <c r="Z50" s="79">
        <f t="shared" si="8"/>
        <v>9436000</v>
      </c>
      <c r="AA50" s="79">
        <f t="shared" si="8"/>
        <v>9436000</v>
      </c>
      <c r="AB50" s="79">
        <f t="shared" si="8"/>
        <v>9436000</v>
      </c>
      <c r="AC50" s="79">
        <f t="shared" si="8"/>
        <v>9436000</v>
      </c>
      <c r="AD50" s="79">
        <f t="shared" si="8"/>
        <v>9436000</v>
      </c>
      <c r="AE50" s="79">
        <f t="shared" si="8"/>
        <v>9436000</v>
      </c>
      <c r="AF50" s="79">
        <f t="shared" si="8"/>
        <v>9436000</v>
      </c>
      <c r="AG50" s="79">
        <f t="shared" si="8"/>
        <v>9436000</v>
      </c>
      <c r="AH50" s="79">
        <f t="shared" si="8"/>
        <v>173249228</v>
      </c>
    </row>
    <row r="51" spans="3:34" ht="12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 t="s">
        <v>0</v>
      </c>
      <c r="Y51" s="2"/>
      <c r="Z51" s="2"/>
      <c r="AA51" s="2"/>
      <c r="AB51" s="2"/>
      <c r="AC51" s="2"/>
      <c r="AD51" s="2" t="s">
        <v>0</v>
      </c>
      <c r="AE51" s="2"/>
      <c r="AF51" s="2"/>
      <c r="AG51" s="2"/>
      <c r="AH51" s="2"/>
    </row>
    <row r="52" spans="3:34" ht="15" customHeight="1"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3"/>
      <c r="AF52" s="3"/>
      <c r="AG52" s="3"/>
      <c r="AH52" s="2"/>
    </row>
  </sheetData>
  <sheetProtection/>
  <autoFilter ref="A17:AH51"/>
  <mergeCells count="20">
    <mergeCell ref="C3:N3"/>
    <mergeCell ref="A14:A16"/>
    <mergeCell ref="B14:B16"/>
    <mergeCell ref="C14:C16"/>
    <mergeCell ref="N14:AH15"/>
    <mergeCell ref="A11:AH11"/>
    <mergeCell ref="A12:AH12"/>
    <mergeCell ref="D14:D15"/>
    <mergeCell ref="E14:E15"/>
    <mergeCell ref="F14:F15"/>
    <mergeCell ref="C52:AD52"/>
    <mergeCell ref="B50:L50"/>
    <mergeCell ref="L14:L15"/>
    <mergeCell ref="M14:M15"/>
    <mergeCell ref="C13:AG13"/>
    <mergeCell ref="G14:G15"/>
    <mergeCell ref="H14:H15"/>
    <mergeCell ref="I14:I15"/>
    <mergeCell ref="J14:J15"/>
    <mergeCell ref="K14:K15"/>
  </mergeCells>
  <printOptions/>
  <pageMargins left="0.9448818897637796" right="0.2362204724409449" top="0.5905511811023623" bottom="0.42" header="0.3937007874015748" footer="0.3937007874015748"/>
  <pageSetup fitToHeight="2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2018-12-07T06:52:31Z</cp:lastPrinted>
  <dcterms:created xsi:type="dcterms:W3CDTF">2017-11-12T09:48:07Z</dcterms:created>
  <dcterms:modified xsi:type="dcterms:W3CDTF">2018-12-07T06:52:53Z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