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18855" windowHeight="1144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бюджета'!$A$16:$AO$425</definedName>
    <definedName name="_xlnm.Print_Titles" localSheetId="0">'без учета счетов бюджета'!$16:$16</definedName>
    <definedName name="_xlnm.Print_Area" localSheetId="0">'без учета счетов бюджета'!$A$1:$AD$424</definedName>
  </definedNames>
  <calcPr fullCalcOnLoad="1"/>
</workbook>
</file>

<file path=xl/sharedStrings.xml><?xml version="1.0" encoding="utf-8"?>
<sst xmlns="http://schemas.openxmlformats.org/spreadsheetml/2006/main" count="1672" uniqueCount="478">
  <si>
    <t/>
  </si>
  <si>
    <t>000</t>
  </si>
  <si>
    <t>0100</t>
  </si>
  <si>
    <t>0000000000</t>
  </si>
  <si>
    <t>0102</t>
  </si>
  <si>
    <t xml:space="preserve">        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</si>
  <si>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3400000000</t>
  </si>
  <si>
    <t xml:space="preserve">          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</si>
  <si>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3440000000</t>
  </si>
  <si>
    <t xml:space="preserve">            Содержание главы Волчанского городского округа</t>
  </si>
  <si>
    <t>3441221000</t>
  </si>
  <si>
    <t xml:space="preserve">              Расходы на выплаты персоналу государственных (муниципальных) органов</t>
  </si>
  <si>
    <t>120</t>
  </si>
  <si>
    <t>0103</t>
  </si>
  <si>
    <t xml:space="preserve">        Непрограммные направления деятельности</t>
  </si>
  <si>
    <t>7000000000</t>
  </si>
  <si>
    <t xml:space="preserve">            Обеспечение деятельности органов местного самоуправления (центральный аппарат)</t>
  </si>
  <si>
    <t>7000111000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</si>
  <si>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</si>
  <si>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</si>
  <si>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        Уплата налогов, сборов и иных платежей</t>
  </si>
  <si>
    <t>850</t>
  </si>
  <si>
    <t>0104</t>
  </si>
  <si>
    <t>3441311000</t>
  </si>
  <si>
    <t>0105</t>
  </si>
  <si>
    <t xml:space="preserve">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</si>
  <si>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0106</t>
  </si>
  <si>
    <t xml:space="preserve">        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</si>
  <si>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2100000000</t>
  </si>
  <si>
    <t xml:space="preserve">            Мероприятия по информатизации и автоматизации бюджетного процесса</t>
  </si>
  <si>
    <t>2100211000</t>
  </si>
  <si>
    <t>2100311000</t>
  </si>
  <si>
    <t>7000211000</t>
  </si>
  <si>
    <t xml:space="preserve">            Председатель контрольно-счетного органа муниципального образования</t>
  </si>
  <si>
    <t>7000711000</t>
  </si>
  <si>
    <t>0111</t>
  </si>
  <si>
    <t xml:space="preserve">            Резервный фонд администрации</t>
  </si>
  <si>
    <t>7000320700</t>
  </si>
  <si>
    <t xml:space="preserve">              Резервные средства</t>
  </si>
  <si>
    <t>870</t>
  </si>
  <si>
    <t>0113</t>
  </si>
  <si>
    <t xml:space="preserve">        Муниципальная  программа Волчанского городского округа "Развитие муниципальной службы в Волчанском городском округе на 2015 - 2020 годы"</t>
  </si>
  <si>
    <t>0100000000</t>
  </si>
  <si>
    <t xml:space="preserve">            Мероприятия, направленные на развитие муниципальной службы</t>
  </si>
  <si>
    <t>0100111000</t>
  </si>
  <si>
    <t xml:space="preserve">            Реализация социальных гарантий пенсионного обеспечения лиц, замещавших муниципальные должности, и муниципальных служащих</t>
  </si>
  <si>
    <t>0100313000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</si>
  <si>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</si>
  <si>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</si>
  <si>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  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</si>
  <si>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0400000000</t>
  </si>
  <si>
    <t xml:space="preserve">            Осуществление муниципальных полномочий по хранению, комплектованию, учету и использованию архивных документов</t>
  </si>
  <si>
    <t>0400110000</t>
  </si>
  <si>
    <t xml:space="preserve">           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
</t>
  </si>
  <si>
    <t>0400146100</t>
  </si>
  <si>
    <t xml:space="preserve">  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
</t>
  </si>
  <si>
    <t>0400341100</t>
  </si>
  <si>
    <t xml:space="preserve">            Осуществление государственного полномочия Свердловской области по созданию административных комиссий
</t>
  </si>
  <si>
    <t>0400341200</t>
  </si>
  <si>
    <t xml:space="preserve">        Муниципальная программа Волчанского городского округа "Противодействие коррупции в Волчанском городском округе до 2020 года"</t>
  </si>
  <si>
    <t>0700000000</t>
  </si>
  <si>
    <t xml:space="preserve">            Издание не менее 1000 листовок в сфере противодействия коррупции, направленных  на формирование в обществе нетерпимости к коррупционному поведению</t>
  </si>
  <si>
    <t>0700210000</t>
  </si>
  <si>
    <t xml:space="preserve">          Подпрограмма  "Совершенствование муниципального управления"</t>
  </si>
  <si>
    <t>3410000000</t>
  </si>
  <si>
    <t xml:space="preserve">            Координация реализации указа Президента РФ от 07.05.2012 года № 601 "Об основных направлениях совершенствования системы государственного управления"</t>
  </si>
  <si>
    <t>3410110000</t>
  </si>
  <si>
    <t xml:space="preserve">          Подпрограмма "Повышение инвестиционной привлекательности Волчанского городского округа"</t>
  </si>
  <si>
    <t>3420000000</t>
  </si>
  <si>
    <t xml:space="preserve">            Разработка презентационных материалов Волчанского городского округа</t>
  </si>
  <si>
    <t>3420210000</t>
  </si>
  <si>
    <t xml:space="preserve">            Выполнение других обязательств муниципального образования</t>
  </si>
  <si>
    <t>3441410000</t>
  </si>
  <si>
    <t xml:space="preserve">        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</si>
  <si>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4200000000</t>
  </si>
  <si>
    <t xml:space="preserve">          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</si>
  <si>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4230000000</t>
  </si>
  <si>
    <t>4230411000</t>
  </si>
  <si>
    <t>7000410000</t>
  </si>
  <si>
    <t xml:space="preserve">            Исполнение судебных актов по обращению взыскания на средства бюджета Волчанского городского округа</t>
  </si>
  <si>
    <t>7000610000</t>
  </si>
  <si>
    <t>0200</t>
  </si>
  <si>
    <t>0203</t>
  </si>
  <si>
    <t xml:space="preserve">        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</si>
  <si>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3500000000</t>
  </si>
  <si>
    <t xml:space="preserve">          Подпрограмма "Осуществление первичного воинского учета на территории Волчанского городского округа"</t>
  </si>
  <si>
    <t>3540000000</t>
  </si>
  <si>
    <t xml:space="preserve">            Осуществление первичного воинского учета на территориях, где отсутствуют военные комиссариаты</t>
  </si>
  <si>
    <t>3540651180</t>
  </si>
  <si>
    <t>0300</t>
  </si>
  <si>
    <t>0309</t>
  </si>
  <si>
    <t xml:space="preserve">          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</si>
  <si>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3510000000</t>
  </si>
  <si>
    <t xml:space="preserve">            Обеспечение мероприятий по гражданской обороне, защите населения и территории Волчанского городского округа от чрезвычайных ситуаций природного и техногенного характера</t>
  </si>
  <si>
    <t>3510112000</t>
  </si>
  <si>
    <t xml:space="preserve">            Обеспечение деятельности единой дежурно-диспетчерской службы Волчанского городского округа</t>
  </si>
  <si>
    <t>3510212000</t>
  </si>
  <si>
    <t xml:space="preserve">              Расходы на выплаты персоналу казенных учреждений</t>
  </si>
  <si>
    <t>110</t>
  </si>
  <si>
    <t>0310</t>
  </si>
  <si>
    <t xml:space="preserve">          Подпрограмма "Обеспечение первичных мер пожарной безопасности на территории Волчанского городского округа"</t>
  </si>
  <si>
    <t>3520000000</t>
  </si>
  <si>
    <t xml:space="preserve">            Мероприятия по пожарной безопасности        
</t>
  </si>
  <si>
    <t>3520312000</t>
  </si>
  <si>
    <t>0314</t>
  </si>
  <si>
    <t xml:space="preserve">          Подпрограмма "Профилактика терроризма в Волчанском городском округе"</t>
  </si>
  <si>
    <t>3530000000</t>
  </si>
  <si>
    <t xml:space="preserve">            Мероприятия по профилактике терроризма</t>
  </si>
  <si>
    <t>3530512000</t>
  </si>
  <si>
    <t xml:space="preserve">        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</si>
  <si>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4500000000</t>
  </si>
  <si>
    <t xml:space="preserve">          Подпрограмма "Профилактика правонарушений на территории  Волчанского городского округа»</t>
  </si>
  <si>
    <t>4510000000</t>
  </si>
  <si>
    <t xml:space="preserve">            Мероприятия по профилактике правонарушений на территории Волчанского городского округа</t>
  </si>
  <si>
    <t>4510112000</t>
  </si>
  <si>
    <t xml:space="preserve">          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</si>
  <si>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4520000000</t>
  </si>
  <si>
    <t xml:space="preserve">            Мероприятия по гармонизации межнациональных и этно - конфессиональных отношений и профилактике экстремизма на территории Волчанского городского округа</t>
  </si>
  <si>
    <t>4520212000</t>
  </si>
  <si>
    <t xml:space="preserve">          Подпрограмма «Профилактика наркомании на территории  Волчанского городского округа»</t>
  </si>
  <si>
    <t>4530000000</t>
  </si>
  <si>
    <t xml:space="preserve">            Мероприятия по профилактике наркомании на территории  Волчанского городского округа</t>
  </si>
  <si>
    <t>4530312000</t>
  </si>
  <si>
    <t>0400</t>
  </si>
  <si>
    <t>0405</t>
  </si>
  <si>
    <t xml:space="preserve">        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</si>
  <si>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3800000000</t>
  </si>
  <si>
    <t xml:space="preserve">          Подпрограмма "Восстановление и развитие объектов внешнего благоустройства Волчанского городского округа"</t>
  </si>
  <si>
    <t>3860000000</t>
  </si>
  <si>
    <t xml:space="preserve">           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</si>
  <si>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3861442П00</t>
  </si>
  <si>
    <t>0408</t>
  </si>
  <si>
    <t xml:space="preserve">        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</si>
  <si>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3600000000</t>
  </si>
  <si>
    <t xml:space="preserve">          Подпрограмма "Развитие транспорта и транспортно-логистического комплекса Волчанского городского округа"</t>
  </si>
  <si>
    <t>3610000000</t>
  </si>
  <si>
    <t xml:space="preserve">            Организация транспортного обслуживания населения Волчанского городского округа</t>
  </si>
  <si>
    <t>3610115000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</si>
  <si>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</si>
  <si>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</si>
  <si>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Приобретение запасных частей к трамвайным вагонам</t>
  </si>
  <si>
    <t>3610215000</t>
  </si>
  <si>
    <t xml:space="preserve">            Ремонт контактной сети и трамвайных путей</t>
  </si>
  <si>
    <t>3610315000</t>
  </si>
  <si>
    <t>0409</t>
  </si>
  <si>
    <t xml:space="preserve">          Подпрограмма "Развитие и обеспечение сохранности сети автомобильных дорог на территории Волчанского городского округа"</t>
  </si>
  <si>
    <t>3620000000</t>
  </si>
  <si>
    <t xml:space="preserve">            Капитальный ремонт и реконструкция автомобильных дорог</t>
  </si>
  <si>
    <t>3620715000</t>
  </si>
  <si>
    <t xml:space="preserve">            Ремонт автомобильных дорог и искусственных сооружений, расположенных на них</t>
  </si>
  <si>
    <t>3620815000</t>
  </si>
  <si>
    <t xml:space="preserve">            Комплекс работ по содержанию автомобильных дорог</t>
  </si>
  <si>
    <t>3620915000</t>
  </si>
  <si>
    <t>0410</t>
  </si>
  <si>
    <t xml:space="preserve">          Подпрограмма "Информационное общество Волчанского городского округа"</t>
  </si>
  <si>
    <t>3630000000</t>
  </si>
  <si>
    <t xml:space="preserve">            Техническое сопровождение устройств криптографической защиты VipNet</t>
  </si>
  <si>
    <t>3631115000</t>
  </si>
  <si>
    <t xml:space="preserve">            Обслуживание официального сайта Волчанского городского округа</t>
  </si>
  <si>
    <t>3631215000</t>
  </si>
  <si>
    <t>0412</t>
  </si>
  <si>
    <t xml:space="preserve">        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</si>
  <si>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0200000000</t>
  </si>
  <si>
    <t xml:space="preserve">            Внедрение автоматизированной информационной системы обеспечения градостроительной деятельности с приобретением и установкой соответственного  программного обеспечения, оборудования  и обучением специалистов</t>
  </si>
  <si>
    <t>0200315000</t>
  </si>
  <si>
    <t xml:space="preserve">          Подпрограмма "Развитие малого и среднего предпринимательства в Волчанском городском округе"</t>
  </si>
  <si>
    <t>3430000000</t>
  </si>
  <si>
    <t xml:space="preserve">            Создание и (или) обеспечение деятельности фонда "Волчанский фонд поддержки малого предпринимательства"</t>
  </si>
  <si>
    <t>3431215001</t>
  </si>
  <si>
    <t xml:space="preserve">              Субсидии некоммерческим организациям (за исключением государственных (муниципальных) учреждений)
</t>
  </si>
  <si>
    <t>630</t>
  </si>
  <si>
    <t xml:space="preserve">            Предоставление грантов начинающим субъектам малого и среднего предпринимательства</t>
  </si>
  <si>
    <t>3431215002</t>
  </si>
  <si>
    <t xml:space="preserve">          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</si>
  <si>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4210000000</t>
  </si>
  <si>
    <t xml:space="preserve">            Управление муниципальной собственностью Волчанского городского округа и приватизация муниципального имущества Волчанского городского округа</t>
  </si>
  <si>
    <t>4210115000</t>
  </si>
  <si>
    <t xml:space="preserve">          Подпрограмма "Создание системы кадастра и актуализация сведений государственного кадастра недвижимости в Волчанском городском округе"</t>
  </si>
  <si>
    <t>4220000000</t>
  </si>
  <si>
    <t xml:space="preserve">            Создание системы кадастра и актуализация сведений государственного кадастра недвижимости в Волчанском городском округе</t>
  </si>
  <si>
    <t>4220315000</t>
  </si>
  <si>
    <t>0500</t>
  </si>
  <si>
    <t>0501</t>
  </si>
  <si>
    <t xml:space="preserve">        Муниципальная программа Волчанского городского округа "Развитие жилищного хозяйства Волчанского городского округа до 2020 года"</t>
  </si>
  <si>
    <t>1200000000</t>
  </si>
  <si>
    <t xml:space="preserve">          Подпрограмма "Капитальный ремонт общего имущества многоквартирных жилых домов на территории Волчанского городского округа до 2020 года"</t>
  </si>
  <si>
    <t>1210000000</t>
  </si>
  <si>
    <t xml:space="preserve">            Взнос на капитальный ремонт общего имущества в многоквартирных домах</t>
  </si>
  <si>
    <t>1210114000</t>
  </si>
  <si>
    <t xml:space="preserve">            Капитальный ремонт общего имущества многоквартирных жилых домов на территории Волчанского городского округа</t>
  </si>
  <si>
    <t>1210214000</t>
  </si>
  <si>
    <t xml:space="preserve">          Подпрограмма "Содержание жилищного хозяйства на территории Волчанского городского округа"</t>
  </si>
  <si>
    <t>1220000000</t>
  </si>
  <si>
    <t xml:space="preserve">            Содержание нераспределенных жилых помещений на территории Волчанского городского округа</t>
  </si>
  <si>
    <t>1220314000</t>
  </si>
  <si>
    <t xml:space="preserve">            Ремонт жилых помещений муниципального жилищного фонда</t>
  </si>
  <si>
    <t>1220414000</t>
  </si>
  <si>
    <t xml:space="preserve">          Подпрограмма "Повышение качества условий проживания населения Волчанского городского округа на 2014-2020 годы"</t>
  </si>
  <si>
    <t>3830000000</t>
  </si>
  <si>
    <t xml:space="preserve">            Формирование жилищного фонда для переселения граждан из жилых помещений, признанных непригодными для проживания</t>
  </si>
  <si>
    <t>3830514000</t>
  </si>
  <si>
    <t xml:space="preserve">              Бюджетные инвестиции</t>
  </si>
  <si>
    <t>410</t>
  </si>
  <si>
    <t>4210215000</t>
  </si>
  <si>
    <t>0502</t>
  </si>
  <si>
    <t xml:space="preserve">          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</si>
  <si>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3810000000</t>
  </si>
  <si>
    <t xml:space="preserve">            Развитие и модернизация систем коммунальной инфраструктуры теплоснабжения, водоснабжения и водоотведения</t>
  </si>
  <si>
    <t>3810114000</t>
  </si>
  <si>
    <t>0503</t>
  </si>
  <si>
    <t xml:space="preserve">        Муниципальная программа Волчанского городского округа "Формирование современной городской среды в Волчанском городском округе на 2018-2022 годы"</t>
  </si>
  <si>
    <t>0900000000</t>
  </si>
  <si>
    <t xml:space="preserve">            Благоустройство дворовых территорий Волчанского городского округа</t>
  </si>
  <si>
    <t>0900114000</t>
  </si>
  <si>
    <t xml:space="preserve">            Благоустройство территорий Волчанского городского округа, в том числе территорий соответствующего назначения (площадей, набережных, улиц, пешеходных зон, скверов, парков, иных территорий)</t>
  </si>
  <si>
    <t>0900214000</t>
  </si>
  <si>
    <t xml:space="preserve">        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</si>
  <si>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3700000000</t>
  </si>
  <si>
    <t xml:space="preserve">          Подпрограмма "Экологическая безопасность в Волчанском городском округе на 2014-2020 годы"</t>
  </si>
  <si>
    <t>3710000000</t>
  </si>
  <si>
    <t xml:space="preserve">            Ликвидация несанкционированных свалок на территории городского округа</t>
  </si>
  <si>
    <t>3710214000</t>
  </si>
  <si>
    <t xml:space="preserve">            Благоустройство территории городского округа</t>
  </si>
  <si>
    <t>3861114000</t>
  </si>
  <si>
    <t xml:space="preserve">            Освещение улиц</t>
  </si>
  <si>
    <t>3861314000</t>
  </si>
  <si>
    <t xml:space="preserve">            Мероприятия по отлову, содержанию и дальнейшему использованию безнадзорных животных и санитарной обработке городской территории от насекомых (клещей)</t>
  </si>
  <si>
    <t>3861414000</t>
  </si>
  <si>
    <t>0505</t>
  </si>
  <si>
    <t xml:space="preserve">            Обеспечение бытовыми услугами (бани)</t>
  </si>
  <si>
    <t>0400410000</t>
  </si>
  <si>
    <t xml:space="preserve">          Подпрограмма "Развитие газификации Волчанского городского округа"</t>
  </si>
  <si>
    <t>3820000000</t>
  </si>
  <si>
    <t xml:space="preserve">            Разработка проектно-сметной документации по газификации</t>
  </si>
  <si>
    <t>3820314000</t>
  </si>
  <si>
    <t xml:space="preserve">            Признание жилых домов  аварийными, подлежащих сносу и снос аварийных домов и хозяйственных построек</t>
  </si>
  <si>
    <t>3830614000</t>
  </si>
  <si>
    <t xml:space="preserve">          Подпрограмма "Улучшение жилищных условий граждан, проживающих на территории Волчанского городского округа"</t>
  </si>
  <si>
    <t>3840000000</t>
  </si>
  <si>
    <t xml:space="preserve">           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
</t>
  </si>
  <si>
    <t>3840842700</t>
  </si>
  <si>
    <t xml:space="preserve">          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</si>
  <si>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3870000000</t>
  </si>
  <si>
    <t xml:space="preserve">            Обеспечение деятельности муниципального казенного учреждения "Управление городского хозяйства"</t>
  </si>
  <si>
    <t>3871514000</t>
  </si>
  <si>
    <t>0700</t>
  </si>
  <si>
    <t>0701</t>
  </si>
  <si>
    <t xml:space="preserve">        Муниципальная программа Волчанского городского округа "Развитие системы образования в Волчанском городском округе до  2018 года"</t>
  </si>
  <si>
    <t>4300000000</t>
  </si>
  <si>
    <t xml:space="preserve">          Подпрограмма "Развитие системы дошкольного образования в Волчанском городском округе"</t>
  </si>
  <si>
    <t>4310000000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</si>
  <si>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</si>
  <si>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4310145110</t>
  </si>
  <si>
    <t xml:space="preserve">              Субсидии бюджетным учреждениям</t>
  </si>
  <si>
    <t>610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</si>
  <si>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</si>
  <si>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4310145120</t>
  </si>
  <si>
    <t xml:space="preserve">            Организация предоставления дошкольного образования, создание условий для присмотра и ухода за детьми в муниципальных образовательных учреждениях, реализующих основную общеобразовательную программу дошкольного образования</t>
  </si>
  <si>
    <t>4310213000</t>
  </si>
  <si>
    <t>0702</t>
  </si>
  <si>
    <t xml:space="preserve">            Проведение строительно-монтажных работ по газификации</t>
  </si>
  <si>
    <t>3820414000</t>
  </si>
  <si>
    <t xml:space="preserve">          Подпрограмма "Развитие системы общего образования в Волчанском городском округе"</t>
  </si>
  <si>
    <t>4320000000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</si>
  <si>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</si>
  <si>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4320345310</t>
  </si>
  <si>
    <t xml:space="preserve">              Субсидии автономным учреждениям</t>
  </si>
  <si>
    <t>620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</si>
  <si>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</si>
  <si>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4320345320</t>
  </si>
  <si>
    <t xml:space="preserve">            Осуществление мероприятий по организации питания в муниципальных общеобразовательных учреждениях</t>
  </si>
  <si>
    <t>4320445400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</si>
  <si>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</si>
  <si>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4320513000</t>
  </si>
  <si>
    <t xml:space="preserve">          Подпрограмма "Укрепление и развитие материально-технической базы учреждений образования Волчанского городского округа"</t>
  </si>
  <si>
    <t>4340000000</t>
  </si>
  <si>
    <t xml:space="preserve">           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</si>
  <si>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4341613000</t>
  </si>
  <si>
    <t>0703</t>
  </si>
  <si>
    <t xml:space="preserve">          Подпрограмма "Развитие системы дополнительного образования, отдыха и оздоровления детей в Волчанском городском округе"</t>
  </si>
  <si>
    <t>4330000000</t>
  </si>
  <si>
    <t xml:space="preserve">            Организация и предоставление дополнительного образования детей в муниципальных организациях дополнительного образования</t>
  </si>
  <si>
    <t>4330613000</t>
  </si>
  <si>
    <t>0707</t>
  </si>
  <si>
    <t xml:space="preserve">        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</si>
  <si>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3900000000</t>
  </si>
  <si>
    <t xml:space="preserve">            Приобретение оборудования и инвентаря для организаций, занимающихся патриотическим воспитанием и допризывной подготовкой молодежи к военной службе</t>
  </si>
  <si>
    <t>3900113000</t>
  </si>
  <si>
    <t xml:space="preserve">            Реализация мероприятий по патриотическому воспитанию молодых граждан на территриии Волчанского городского округа</t>
  </si>
  <si>
    <t>3900413000</t>
  </si>
  <si>
    <t xml:space="preserve">            Организация и проведение военно-спортивных игр</t>
  </si>
  <si>
    <t>3900513000</t>
  </si>
  <si>
    <t xml:space="preserve">            Организация отдыха детей в каникулярное время</t>
  </si>
  <si>
    <t>4330713000</t>
  </si>
  <si>
    <t xml:space="preserve">            Организация отдыха детей в каникулярное время (средства областного бюджета)</t>
  </si>
  <si>
    <t>4330745600</t>
  </si>
  <si>
    <t xml:space="preserve">            Организация занятости детей и подростков в каникулярное время</t>
  </si>
  <si>
    <t>4330813000</t>
  </si>
  <si>
    <t xml:space="preserve">            Организация и обеспечение отдыха детей и подростков в муниципальных учреждениях, обеспечивающих отдых и оздоровление детей и подростков</t>
  </si>
  <si>
    <t>4330913000</t>
  </si>
  <si>
    <t xml:space="preserve">            Технологическое присоединение здания пищеблока к электрическим сетям</t>
  </si>
  <si>
    <t>4343013000</t>
  </si>
  <si>
    <t>0709</t>
  </si>
  <si>
    <t xml:space="preserve">          Подпрограмма "Обеспечение реализации муниципальной программы «Развитие системы образования в Волчанском городском округе до 2018 года"</t>
  </si>
  <si>
    <t>4350000000</t>
  </si>
  <si>
    <t>4352111000</t>
  </si>
  <si>
    <t xml:space="preserve">            Организация проведения городских мероприятий в области образования</t>
  </si>
  <si>
    <t>4352313000</t>
  </si>
  <si>
    <t xml:space="preserve">            Выплаты почетным работникам за звание "Почетный работник системы образования Волчанского городского округа</t>
  </si>
  <si>
    <t>4352417000</t>
  </si>
  <si>
    <t xml:space="preserve">              Публичные нормативные выплаты гражданам несоциального характера
</t>
  </si>
  <si>
    <t>330</t>
  </si>
  <si>
    <t xml:space="preserve">            Поддержка одаренных детей</t>
  </si>
  <si>
    <t>4352513000</t>
  </si>
  <si>
    <t xml:space="preserve">              Премии и гранты</t>
  </si>
  <si>
    <t>350</t>
  </si>
  <si>
    <t xml:space="preserve">            Обеспечение деятельности МКУ "Центр по обеспечению деятельности образовательных учреждений"</t>
  </si>
  <si>
    <t>4353213000</t>
  </si>
  <si>
    <t>0800</t>
  </si>
  <si>
    <t>0801</t>
  </si>
  <si>
    <t xml:space="preserve">        Муниципальная программа Волчанского городского округа "Развитие культуры в Волчанском городском округе до 2020 года"</t>
  </si>
  <si>
    <t>4000000000</t>
  </si>
  <si>
    <t xml:space="preserve">          Подпрограмма "Развитие культуры"</t>
  </si>
  <si>
    <t>4010000000</t>
  </si>
  <si>
    <t xml:space="preserve">            Информатизация муниципальных библиотек, в том числе комплектование книжных фондов (включая приобретение (подписка) периодических изданий, приобретение компьютерного оборудования и лицензионного программного  обеспечения, подключение муниципальных библиотек к сети Интернет</t>
  </si>
  <si>
    <t>4010113000</t>
  </si>
  <si>
    <t xml:space="preserve">            Информатизация муниципального краеведческого музея, в том числе приобретение компьютерного оборудования и лицензионного программного обеспечения, подключение музея к сети Интернет</t>
  </si>
  <si>
    <t>4010213000</t>
  </si>
  <si>
    <t xml:space="preserve">            Организация и проведение мероприятия в сфере культуры, участие в межрегиональных, областных и окружных культурных акциях, конкурсах, фестивалях, подготовка профессиональных кадров работников культуры</t>
  </si>
  <si>
    <t>4010413000</t>
  </si>
  <si>
    <t>4010513000</t>
  </si>
  <si>
    <t xml:space="preserve">          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</si>
  <si>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4030000000</t>
  </si>
  <si>
    <t xml:space="preserve">            Обеспечение деятельности "Досугового центра"</t>
  </si>
  <si>
    <t>4031213000</t>
  </si>
  <si>
    <t xml:space="preserve">            Обеспечение деятельности "Муниципального краеведческого музея"</t>
  </si>
  <si>
    <t>4031313000</t>
  </si>
  <si>
    <t xml:space="preserve">            Обеспечение деятельности "Централизованной библиотечной системы"</t>
  </si>
  <si>
    <t>4031413000</t>
  </si>
  <si>
    <t>0900</t>
  </si>
  <si>
    <t>0909</t>
  </si>
  <si>
    <t xml:space="preserve">        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</si>
  <si>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0600000000</t>
  </si>
  <si>
    <t xml:space="preserve">          Подпрограмма "Профилактика ВИЧ - инфекции на территории Волчанского городского округа на 2015 – 2018 годы"</t>
  </si>
  <si>
    <t>0610000000</t>
  </si>
  <si>
    <t xml:space="preserve">            Мероприятия по профилактике ВИЧ - инфекции на территории Волчанского городского округа на 2015 – 2018 годы"</t>
  </si>
  <si>
    <t>0610113000</t>
  </si>
  <si>
    <t xml:space="preserve">          Подпрограмма "Предупреждение распространения туберкулеза на территории Волчанского городского округа на 2015 – 2018 годы"</t>
  </si>
  <si>
    <t>0620000000</t>
  </si>
  <si>
    <t xml:space="preserve">            Мероприятия по предупреждению распространения туберкулеза на территории Волчанского городского округа на 2015 – 2018 годы</t>
  </si>
  <si>
    <t>0620213000</t>
  </si>
  <si>
    <t xml:space="preserve">          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</si>
  <si>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0630000000</t>
  </si>
  <si>
    <t xml:space="preserve">            Мероприятия по предупреждению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</t>
  </si>
  <si>
    <t>0630313000</t>
  </si>
  <si>
    <t xml:space="preserve">          Подпрограмма "Формирование здорового образа жизни у населения Волчанского городского округа на 2015 – 2018 годы"</t>
  </si>
  <si>
    <t>0640000000</t>
  </si>
  <si>
    <t xml:space="preserve">            Мероприятия по формированию здорового образа жизни у населения Волчанского городского округа на 2015 – 2018 годы</t>
  </si>
  <si>
    <t>0640413000</t>
  </si>
  <si>
    <t>1000</t>
  </si>
  <si>
    <t>1003</t>
  </si>
  <si>
    <t xml:space="preserve">        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</si>
  <si>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0500000000</t>
  </si>
  <si>
    <t xml:space="preserve">          Подпрограмма "Социальная поддержка  отдельных категорий граждан на территории Волчанского городского округа на 2015 – 2018 годы"</t>
  </si>
  <si>
    <t>0520000000</t>
  </si>
  <si>
    <t xml:space="preserve">            Осуществление ежемесячных выплат</t>
  </si>
  <si>
    <t>0520317000</t>
  </si>
  <si>
    <t xml:space="preserve">              Публичные нормативные социальные выплаты гражданам</t>
  </si>
  <si>
    <t>310</t>
  </si>
  <si>
    <t xml:space="preserve">            Материальная помощь отдельным категориям граждан</t>
  </si>
  <si>
    <t>0520417000</t>
  </si>
  <si>
    <t xml:space="preserve">            Осуществление единовременных выплат</t>
  </si>
  <si>
    <t>0520517000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</si>
  <si>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 
</t>
  </si>
  <si>
    <t>0520652500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</si>
  <si>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
</t>
  </si>
  <si>
    <t>0520749200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</si>
  <si>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
</t>
  </si>
  <si>
    <t>0520849100</t>
  </si>
  <si>
    <t xml:space="preserve">        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</si>
  <si>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0800000000</t>
  </si>
  <si>
    <t xml:space="preserve">          Подпрограмма "Обеспечение жильем молодых семей на территории Волчанского городского округа"</t>
  </si>
  <si>
    <t>0810000000</t>
  </si>
  <si>
    <t xml:space="preserve">            Предоставление социальных выплат молодым семьям на приобретение (строительство) жилья</t>
  </si>
  <si>
    <t>08101L0200</t>
  </si>
  <si>
    <t>1006</t>
  </si>
  <si>
    <t xml:space="preserve">          Подпрограмма "Социальная поддержка  общественных организаций на территории Волчанского городского округа на 2015 – 2018 годы"</t>
  </si>
  <si>
    <t>0510000000</t>
  </si>
  <si>
    <t xml:space="preserve">            Социальная поддержка  общественных организаций на территории Волчанского городского округа</t>
  </si>
  <si>
    <t>0510113000</t>
  </si>
  <si>
    <t xml:space="preserve">            Проведение социально – значимых мероприятий</t>
  </si>
  <si>
    <t>0520213000</t>
  </si>
  <si>
    <t>1100</t>
  </si>
  <si>
    <t>1101</t>
  </si>
  <si>
    <t xml:space="preserve">        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</si>
  <si>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4600000000</t>
  </si>
  <si>
    <t xml:space="preserve">          Подпрограмма «Развитие физической культуры и спорта в Волчанском городском округе»</t>
  </si>
  <si>
    <t>4610000000</t>
  </si>
  <si>
    <t xml:space="preserve">            Организация и обеспечение предоставление услуг (выполнения работ) в сфере физической культуры и спорта</t>
  </si>
  <si>
    <t>4610113000</t>
  </si>
  <si>
    <t xml:space="preserve">            Организация и проведение спортивно-массовых мероприятий в сфере физической культуры и спорта</t>
  </si>
  <si>
    <t>4610213000</t>
  </si>
  <si>
    <t>1200</t>
  </si>
  <si>
    <t>1202</t>
  </si>
  <si>
    <t xml:space="preserve">            Совершенствование правовых и организационных основ муниципальной службы и информирование населения о деятельности органов местного самоуправления</t>
  </si>
  <si>
    <t>0100210000</t>
  </si>
  <si>
    <t>1300</t>
  </si>
  <si>
    <t>1301</t>
  </si>
  <si>
    <t xml:space="preserve">            Управление муниципальным долгом</t>
  </si>
  <si>
    <t>2100110000</t>
  </si>
  <si>
    <t xml:space="preserve">              Обслуживание муниципального долга
</t>
  </si>
  <si>
    <t>730</t>
  </si>
  <si>
    <t>ВСЕГО РАСХОДОВ:</t>
  </si>
  <si>
    <t>Номер строки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</si>
  <si>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</si>
  <si>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</si>
  <si>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</si>
  <si>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</si>
  <si>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</si>
  <si>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</si>
  <si>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</si>
  <si>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</si>
  <si>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</si>
  <si>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</si>
  <si>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</si>
  <si>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</si>
  <si>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</si>
  <si>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</si>
  <si>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</si>
  <si>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</si>
  <si>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</si>
  <si>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</si>
  <si>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</si>
  <si>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</si>
  <si>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</si>
  <si>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</si>
  <si>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</si>
  <si>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</si>
  <si>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</si>
  <si>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</si>
  <si>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</si>
  <si>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</si>
  <si>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</si>
  <si>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</si>
  <si>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</si>
  <si>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</si>
  <si>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</si>
  <si>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</si>
  <si>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Другие вопросы в области здравоохранения</t>
  </si>
  <si>
    <t>СОЦИАЛЬНАЯ ПОЛИТИКА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</si>
  <si>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</si>
  <si>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</si>
  <si>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</si>
  <si>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</si>
  <si>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</si>
  <si>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</si>
  <si>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ОБСЛУЖИВАНИЕ ГОСУДАРСТВЕННОГО И  МУНИЦИПАЛЬНОГО  ДОЛГА</t>
  </si>
  <si>
    <t>Обслуживание государственного внутреннего и муниципального долга</t>
  </si>
  <si>
    <t>Код раздела, подраздела</t>
  </si>
  <si>
    <t>Код целевой статьи</t>
  </si>
  <si>
    <t>Код видов расходов</t>
  </si>
  <si>
    <t>Сумма, в рублях</t>
  </si>
  <si>
    <t>Приложение 5</t>
  </si>
  <si>
    <t>к Решению Волчанской городской Думы</t>
  </si>
  <si>
    <t>"О бюджете Волчанского городского</t>
  </si>
  <si>
    <t xml:space="preserve">округа на 2018 год и плановый период </t>
  </si>
  <si>
    <t>2019 и 2020 годов"</t>
  </si>
  <si>
    <t>на 2018 год</t>
  </si>
  <si>
    <t>Наименование раздела, подраздела, целевой статьи или вида расходов</t>
  </si>
  <si>
    <t xml:space="preserve">          Капитальный ремонт зданий и помещений, в которых размещаются учреждения культуры, приведение в соответствие с требованиями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</si>
  <si>
    <t>Распределение бюджетных ассигнований по разделам, подразделам, целевым статьям (муниципальным программам Волчанского городского округа и непрограммным направлениям деятельности), группам и подгруппам видов расходов классификации расходов бюджета</t>
  </si>
  <si>
    <t>Приобретение дорожно-строительной и коммунальной техники для нужд Волчанского городского округа</t>
  </si>
  <si>
    <t>Подпрограмма "Укрепление и развитие материально-технической базы учреждений образования Волчанского городского округа"</t>
  </si>
  <si>
    <t>Капитальный ремонт помещений муниципальных организаций дополнительного образования</t>
  </si>
  <si>
    <t>4342913000</t>
  </si>
  <si>
    <t>Субсидии бюджетным учреждениям</t>
  </si>
  <si>
    <t>Приложение 2</t>
  </si>
  <si>
    <t xml:space="preserve">от 29.03.2018 года № 12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</si>
</sst>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</numFmts>
  <fonts count="54">
    <font>
      <sz val="1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0" borderId="0">
      <alignment/>
      <protection/>
    </xf>
    <xf numFmtId="0" fontId="33" fillId="20" borderId="0">
      <alignment/>
      <protection/>
    </xf>
    <xf numFmtId="0" fontId="33" fillId="0" borderId="1">
      <alignment horizontal="center" vertical="center" wrapText="1"/>
      <protection/>
    </xf>
    <xf numFmtId="0" fontId="33" fillId="0" borderId="0">
      <alignment wrapText="1"/>
      <protection/>
    </xf>
    <xf numFmtId="1" fontId="33" fillId="0" borderId="1">
      <alignment horizontal="left" vertical="top" wrapText="1" indent="2"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0" borderId="0">
      <alignment horizontal="center" wrapText="1"/>
      <protection/>
    </xf>
    <xf numFmtId="0" fontId="33" fillId="0" borderId="1">
      <alignment horizontal="center" vertical="center" wrapText="1"/>
      <protection/>
    </xf>
    <xf numFmtId="0" fontId="34" fillId="0" borderId="0">
      <alignment horizontal="center"/>
      <protection/>
    </xf>
    <xf numFmtId="1" fontId="33" fillId="0" borderId="1">
      <alignment horizontal="center" vertical="top" shrinkToFit="1"/>
      <protection/>
    </xf>
    <xf numFmtId="0" fontId="33" fillId="0" borderId="0">
      <alignment horizontal="right"/>
      <protection/>
    </xf>
    <xf numFmtId="0" fontId="33" fillId="0" borderId="1">
      <alignment horizontal="center" vertical="center" wrapText="1"/>
      <protection/>
    </xf>
    <xf numFmtId="0" fontId="33" fillId="20" borderId="2">
      <alignment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20" borderId="3">
      <alignment/>
      <protection/>
    </xf>
    <xf numFmtId="0" fontId="33" fillId="0" borderId="1">
      <alignment horizontal="center" vertical="center" wrapText="1"/>
      <protection/>
    </xf>
    <xf numFmtId="49" fontId="33" fillId="0" borderId="1">
      <alignment horizontal="left" vertical="top" wrapText="1" indent="2"/>
      <protection/>
    </xf>
    <xf numFmtId="0" fontId="33" fillId="0" borderId="1">
      <alignment horizontal="center" vertical="center" wrapText="1"/>
      <protection/>
    </xf>
    <xf numFmtId="49" fontId="33" fillId="0" borderId="1">
      <alignment horizontal="center" vertical="top" shrinkToFit="1"/>
      <protection/>
    </xf>
    <xf numFmtId="0" fontId="33" fillId="0" borderId="1">
      <alignment horizontal="center" vertical="center" wrapText="1"/>
      <protection/>
    </xf>
    <xf numFmtId="4" fontId="33" fillId="0" borderId="1">
      <alignment horizontal="right" vertical="top" shrinkToFit="1"/>
      <protection/>
    </xf>
    <xf numFmtId="0" fontId="33" fillId="20" borderId="0">
      <alignment shrinkToFit="1"/>
      <protection/>
    </xf>
    <xf numFmtId="10" fontId="33" fillId="0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3">
      <alignment shrinkToFit="1"/>
      <protection/>
    </xf>
    <xf numFmtId="0" fontId="33" fillId="0" borderId="1">
      <alignment horizontal="center" vertical="center" wrapText="1"/>
      <protection/>
    </xf>
    <xf numFmtId="0" fontId="35" fillId="0" borderId="1">
      <alignment horizontal="left"/>
      <protection/>
    </xf>
    <xf numFmtId="0" fontId="33" fillId="0" borderId="1">
      <alignment horizontal="center" vertical="center" wrapText="1"/>
      <protection/>
    </xf>
    <xf numFmtId="4" fontId="35" fillId="21" borderId="1">
      <alignment horizontal="right" vertical="top" shrinkToFit="1"/>
      <protection/>
    </xf>
    <xf numFmtId="0" fontId="35" fillId="0" borderId="1">
      <alignment horizontal="left"/>
      <protection/>
    </xf>
    <xf numFmtId="10" fontId="35" fillId="21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4">
      <alignment/>
      <protection/>
    </xf>
    <xf numFmtId="4" fontId="33" fillId="0" borderId="1">
      <alignment horizontal="right" vertical="top" shrinkToFit="1"/>
      <protection/>
    </xf>
    <xf numFmtId="0" fontId="33" fillId="0" borderId="0">
      <alignment horizontal="left" wrapText="1"/>
      <protection/>
    </xf>
    <xf numFmtId="4" fontId="35" fillId="21" borderId="1">
      <alignment horizontal="right" vertical="top" shrinkToFit="1"/>
      <protection/>
    </xf>
    <xf numFmtId="0" fontId="35" fillId="0" borderId="1">
      <alignment vertical="top" wrapText="1"/>
      <protection/>
    </xf>
    <xf numFmtId="0" fontId="33" fillId="0" borderId="0">
      <alignment wrapText="1"/>
      <protection/>
    </xf>
    <xf numFmtId="4" fontId="35" fillId="22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10" fontId="35" fillId="22" borderId="1">
      <alignment horizontal="right" vertical="top" shrinkToFit="1"/>
      <protection/>
    </xf>
    <xf numFmtId="0" fontId="33" fillId="0" borderId="1">
      <alignment horizontal="center" vertical="center" wrapText="1"/>
      <protection/>
    </xf>
    <xf numFmtId="0" fontId="33" fillId="20" borderId="3">
      <alignment horizontal="center"/>
      <protection/>
    </xf>
    <xf numFmtId="0" fontId="33" fillId="0" borderId="1">
      <alignment horizontal="center" vertical="center" wrapText="1"/>
      <protection/>
    </xf>
    <xf numFmtId="0" fontId="33" fillId="20" borderId="3">
      <alignment horizontal="left"/>
      <protection/>
    </xf>
    <xf numFmtId="0" fontId="33" fillId="0" borderId="1">
      <alignment horizontal="center" vertical="center" wrapText="1"/>
      <protection/>
    </xf>
    <xf numFmtId="0" fontId="33" fillId="20" borderId="4">
      <alignment horizontal="center"/>
      <protection/>
    </xf>
    <xf numFmtId="0" fontId="33" fillId="0" borderId="1">
      <alignment horizontal="center" vertical="center" wrapText="1"/>
      <protection/>
    </xf>
    <xf numFmtId="0" fontId="33" fillId="20" borderId="4">
      <alignment horizontal="left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1">
      <alignment horizontal="center" vertical="center" wrapText="1"/>
      <protection/>
    </xf>
    <xf numFmtId="0" fontId="33" fillId="0" borderId="0">
      <alignment horizontal="left" wrapText="1"/>
      <protection/>
    </xf>
    <xf numFmtId="10" fontId="33" fillId="0" borderId="1">
      <alignment horizontal="right" vertical="top" shrinkToFit="1"/>
      <protection/>
    </xf>
    <xf numFmtId="10" fontId="35" fillId="21" borderId="1">
      <alignment horizontal="right" vertical="top" shrinkToFit="1"/>
      <protection/>
    </xf>
    <xf numFmtId="0" fontId="34" fillId="0" borderId="0">
      <alignment horizontal="center" wrapText="1"/>
      <protection/>
    </xf>
    <xf numFmtId="0" fontId="34" fillId="0" borderId="0">
      <alignment horizontal="center"/>
      <protection/>
    </xf>
    <xf numFmtId="0" fontId="33" fillId="0" borderId="0">
      <alignment horizontal="right"/>
      <protection/>
    </xf>
    <xf numFmtId="0" fontId="33" fillId="0" borderId="0">
      <alignment vertical="top"/>
      <protection/>
    </xf>
    <xf numFmtId="0" fontId="35" fillId="0" borderId="1">
      <alignment vertical="top" wrapText="1"/>
      <protection/>
    </xf>
    <xf numFmtId="0" fontId="33" fillId="20" borderId="0">
      <alignment horizontal="center"/>
      <protection/>
    </xf>
    <xf numFmtId="0" fontId="33" fillId="20" borderId="0">
      <alignment horizontal="left"/>
      <protection/>
    </xf>
    <xf numFmtId="4" fontId="35" fillId="22" borderId="1">
      <alignment horizontal="right" vertical="top" shrinkToFit="1"/>
      <protection/>
    </xf>
    <xf numFmtId="10" fontId="35" fillId="22" borderId="1">
      <alignment horizontal="right" vertical="top" shrinkToFit="1"/>
      <protection/>
    </xf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6" fillId="29" borderId="5" applyNumberFormat="0" applyAlignment="0" applyProtection="0"/>
    <xf numFmtId="0" fontId="37" fillId="30" borderId="6" applyNumberFormat="0" applyAlignment="0" applyProtection="0"/>
    <xf numFmtId="0" fontId="38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1" borderId="11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3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1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4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1" fillId="0" borderId="0" xfId="52" applyNumberFormat="1" applyFont="1" applyFill="1" applyProtection="1">
      <alignment/>
      <protection/>
    </xf>
    <xf numFmtId="0" fontId="2" fillId="0" borderId="0" xfId="0" applyFont="1" applyFill="1" applyAlignment="1" applyProtection="1">
      <alignment/>
      <protection locked="0"/>
    </xf>
    <xf numFmtId="0" fontId="51" fillId="0" borderId="1" xfId="103" applyNumberFormat="1" applyFont="1" applyFill="1" applyProtection="1">
      <alignment horizontal="center" vertical="center" wrapText="1"/>
      <protection/>
    </xf>
    <xf numFmtId="4" fontId="51" fillId="0" borderId="1" xfId="114" applyFont="1" applyFill="1" applyProtection="1">
      <alignment horizontal="right" vertical="top" shrinkToFit="1"/>
      <protection/>
    </xf>
    <xf numFmtId="10" fontId="51" fillId="0" borderId="1" xfId="115" applyFont="1" applyFill="1" applyProtection="1">
      <alignment horizontal="right" vertical="top" shrinkToFit="1"/>
      <protection/>
    </xf>
    <xf numFmtId="0" fontId="51" fillId="0" borderId="0" xfId="104" applyNumberFormat="1" applyFont="1" applyFill="1" applyProtection="1">
      <alignment horizontal="left" wrapText="1"/>
      <protection/>
    </xf>
    <xf numFmtId="0" fontId="4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2" fillId="0" borderId="1" xfId="92" applyFont="1" applyFill="1" applyAlignment="1" applyProtection="1">
      <alignment horizontal="center" vertical="center" wrapText="1"/>
      <protection locked="0"/>
    </xf>
    <xf numFmtId="0" fontId="52" fillId="0" borderId="1" xfId="94" applyFont="1" applyFill="1" applyAlignment="1" applyProtection="1">
      <alignment horizontal="center" vertical="center" wrapText="1"/>
      <protection locked="0"/>
    </xf>
    <xf numFmtId="0" fontId="52" fillId="0" borderId="1" xfId="96" applyFont="1" applyFill="1" applyAlignment="1" applyProtection="1">
      <alignment horizontal="center" vertical="center" wrapText="1"/>
      <protection locked="0"/>
    </xf>
    <xf numFmtId="0" fontId="52" fillId="0" borderId="1" xfId="98" applyFont="1" applyFill="1" applyAlignment="1" applyProtection="1">
      <alignment horizontal="center" vertical="center" wrapText="1"/>
      <protection locked="0"/>
    </xf>
    <xf numFmtId="0" fontId="52" fillId="0" borderId="1" xfId="99" applyFont="1" applyFill="1" applyAlignment="1" applyProtection="1">
      <alignment horizontal="center" vertical="center" wrapText="1"/>
      <protection locked="0"/>
    </xf>
    <xf numFmtId="0" fontId="52" fillId="0" borderId="1" xfId="100" applyFont="1" applyFill="1" applyAlignment="1" applyProtection="1">
      <alignment horizontal="center" vertical="center" wrapText="1"/>
      <protection locked="0"/>
    </xf>
    <xf numFmtId="0" fontId="52" fillId="0" borderId="1" xfId="101" applyFont="1" applyFill="1" applyAlignment="1" applyProtection="1">
      <alignment horizontal="center" vertical="center" wrapText="1"/>
      <protection locked="0"/>
    </xf>
    <xf numFmtId="0" fontId="52" fillId="0" borderId="1" xfId="102" applyFont="1" applyFill="1" applyAlignment="1" applyProtection="1">
      <alignment horizontal="center" vertical="center" wrapText="1"/>
      <protection locked="0"/>
    </xf>
    <xf numFmtId="0" fontId="52" fillId="0" borderId="1" xfId="103" applyNumberFormat="1" applyFont="1" applyFill="1" applyAlignment="1" applyProtection="1">
      <alignment horizontal="center" vertical="center" wrapText="1"/>
      <protection/>
    </xf>
    <xf numFmtId="0" fontId="52" fillId="0" borderId="1" xfId="103" applyFont="1" applyFill="1" applyAlignment="1" applyProtection="1">
      <alignment horizontal="center" vertical="center" wrapText="1"/>
      <protection locked="0"/>
    </xf>
    <xf numFmtId="0" fontId="52" fillId="0" borderId="0" xfId="52" applyNumberFormat="1" applyFont="1" applyFill="1" applyAlignment="1" applyProtection="1">
      <alignment horizontal="center"/>
      <protection/>
    </xf>
    <xf numFmtId="4" fontId="53" fillId="0" borderId="1" xfId="84" applyFont="1" applyFill="1" applyProtection="1">
      <alignment horizontal="right" vertical="top" shrinkToFit="1"/>
      <protection/>
    </xf>
    <xf numFmtId="10" fontId="53" fillId="0" borderId="1" xfId="106" applyFont="1" applyFill="1" applyProtection="1">
      <alignment horizontal="right" vertical="top" shrinkToFit="1"/>
      <protection/>
    </xf>
    <xf numFmtId="0" fontId="53" fillId="0" borderId="0" xfId="52" applyNumberFormat="1" applyFont="1" applyFill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53" fillId="0" borderId="14" xfId="111" applyNumberFormat="1" applyFont="1" applyFill="1" applyBorder="1" applyProtection="1">
      <alignment vertical="top" wrapText="1"/>
      <protection/>
    </xf>
    <xf numFmtId="4" fontId="53" fillId="0" borderId="1" xfId="114" applyFont="1" applyFill="1" applyProtection="1">
      <alignment horizontal="right" vertical="top" shrinkToFit="1"/>
      <protection/>
    </xf>
    <xf numFmtId="10" fontId="53" fillId="0" borderId="1" xfId="115" applyFont="1" applyFill="1" applyProtection="1">
      <alignment horizontal="right" vertical="top" shrinkToFit="1"/>
      <protection/>
    </xf>
    <xf numFmtId="0" fontId="51" fillId="0" borderId="2" xfId="109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left" indent="3"/>
      <protection locked="0"/>
    </xf>
    <xf numFmtId="4" fontId="53" fillId="0" borderId="14" xfId="84" applyFont="1" applyFill="1" applyBorder="1" applyProtection="1">
      <alignment horizontal="right" vertical="top" shrinkToFit="1"/>
      <protection/>
    </xf>
    <xf numFmtId="0" fontId="51" fillId="0" borderId="15" xfId="111" applyNumberFormat="1" applyFont="1" applyFill="1" applyBorder="1" applyProtection="1">
      <alignment vertical="top" wrapText="1"/>
      <protection/>
    </xf>
    <xf numFmtId="1" fontId="51" fillId="0" borderId="15" xfId="56" applyNumberFormat="1" applyFont="1" applyFill="1" applyBorder="1" applyProtection="1">
      <alignment horizontal="center" vertical="top" shrinkToFit="1"/>
      <protection/>
    </xf>
    <xf numFmtId="1" fontId="51" fillId="0" borderId="15" xfId="56" applyFont="1" applyFill="1" applyBorder="1" applyProtection="1">
      <alignment horizontal="center" vertical="top" shrinkToFit="1"/>
      <protection/>
    </xf>
    <xf numFmtId="4" fontId="51" fillId="0" borderId="15" xfId="114" applyFont="1" applyFill="1" applyBorder="1" applyProtection="1">
      <alignment horizontal="right" vertical="top" shrinkToFit="1"/>
      <protection/>
    </xf>
    <xf numFmtId="0" fontId="6" fillId="0" borderId="16" xfId="0" applyFont="1" applyFill="1" applyBorder="1" applyAlignment="1" applyProtection="1">
      <alignment horizontal="center" vertical="top"/>
      <protection locked="0"/>
    </xf>
    <xf numFmtId="4" fontId="53" fillId="0" borderId="16" xfId="84" applyFont="1" applyFill="1" applyBorder="1" applyProtection="1">
      <alignment horizontal="right" vertical="top" shrinkToFit="1"/>
      <protection/>
    </xf>
    <xf numFmtId="0" fontId="52" fillId="0" borderId="14" xfId="90" applyFont="1" applyFill="1" applyBorder="1" applyAlignment="1" applyProtection="1">
      <alignment horizontal="center" vertical="center" wrapText="1"/>
      <protection locked="0"/>
    </xf>
    <xf numFmtId="4" fontId="53" fillId="0" borderId="14" xfId="114" applyFont="1" applyFill="1" applyBorder="1" applyProtection="1">
      <alignment horizontal="right" vertical="top" shrinkToFit="1"/>
      <protection/>
    </xf>
    <xf numFmtId="4" fontId="51" fillId="0" borderId="14" xfId="114" applyFont="1" applyFill="1" applyBorder="1" applyProtection="1">
      <alignment horizontal="right" vertical="top" shrinkToFit="1"/>
      <protection/>
    </xf>
    <xf numFmtId="0" fontId="4" fillId="0" borderId="17" xfId="0" applyFont="1" applyFill="1" applyBorder="1" applyAlignment="1" applyProtection="1">
      <alignment horizontal="center"/>
      <protection locked="0"/>
    </xf>
    <xf numFmtId="0" fontId="51" fillId="0" borderId="1" xfId="48" applyFont="1" applyFill="1" applyBorder="1" applyAlignment="1" applyProtection="1">
      <alignment horizontal="center" vertical="center" wrapText="1"/>
      <protection locked="0"/>
    </xf>
    <xf numFmtId="0" fontId="51" fillId="0" borderId="1" xfId="58" applyFont="1" applyFill="1" applyBorder="1" applyAlignment="1" applyProtection="1">
      <alignment horizontal="center" vertical="center" wrapText="1"/>
      <protection locked="0"/>
    </xf>
    <xf numFmtId="0" fontId="51" fillId="0" borderId="1" xfId="60" applyFont="1" applyFill="1" applyBorder="1" applyAlignment="1" applyProtection="1">
      <alignment horizontal="center" vertical="center" wrapText="1"/>
      <protection locked="0"/>
    </xf>
    <xf numFmtId="0" fontId="51" fillId="0" borderId="1" xfId="62" applyFont="1" applyFill="1" applyBorder="1" applyAlignment="1" applyProtection="1">
      <alignment horizontal="center" vertical="center" wrapText="1"/>
      <protection locked="0"/>
    </xf>
    <xf numFmtId="0" fontId="51" fillId="0" borderId="1" xfId="68" applyFont="1" applyFill="1" applyBorder="1" applyAlignment="1" applyProtection="1">
      <alignment horizontal="center" vertical="center" wrapText="1"/>
      <protection locked="0"/>
    </xf>
    <xf numFmtId="0" fontId="51" fillId="0" borderId="1" xfId="72" applyFont="1" applyFill="1" applyBorder="1" applyAlignment="1" applyProtection="1">
      <alignment horizontal="center" vertical="center" wrapText="1"/>
      <protection locked="0"/>
    </xf>
    <xf numFmtId="0" fontId="51" fillId="0" borderId="1" xfId="74" applyFont="1" applyFill="1" applyBorder="1" applyAlignment="1" applyProtection="1">
      <alignment horizontal="center" vertical="center" wrapText="1"/>
      <protection locked="0"/>
    </xf>
    <xf numFmtId="0" fontId="51" fillId="0" borderId="1" xfId="76" applyFont="1" applyFill="1" applyBorder="1" applyAlignment="1" applyProtection="1">
      <alignment horizontal="center" vertical="center" wrapText="1"/>
      <protection locked="0"/>
    </xf>
    <xf numFmtId="0" fontId="51" fillId="0" borderId="1" xfId="80" applyFont="1" applyFill="1" applyBorder="1" applyAlignment="1" applyProtection="1">
      <alignment horizontal="center" vertical="center" wrapText="1"/>
      <protection locked="0"/>
    </xf>
    <xf numFmtId="0" fontId="51" fillId="0" borderId="18" xfId="88" applyFont="1" applyFill="1" applyBorder="1" applyAlignment="1" applyProtection="1">
      <alignment horizontal="center" vertical="center" wrapText="1"/>
      <protection locked="0"/>
    </xf>
    <xf numFmtId="1" fontId="53" fillId="0" borderId="1" xfId="56" applyNumberFormat="1" applyFont="1" applyFill="1" applyBorder="1" applyProtection="1">
      <alignment horizontal="center" vertical="top" shrinkToFit="1"/>
      <protection/>
    </xf>
    <xf numFmtId="1" fontId="53" fillId="0" borderId="1" xfId="56" applyFont="1" applyFill="1" applyBorder="1" applyProtection="1">
      <alignment horizontal="center" vertical="top" shrinkToFit="1"/>
      <protection/>
    </xf>
    <xf numFmtId="4" fontId="53" fillId="0" borderId="1" xfId="114" applyFont="1" applyFill="1" applyBorder="1" applyProtection="1">
      <alignment horizontal="right" vertical="top" shrinkToFit="1"/>
      <protection/>
    </xf>
    <xf numFmtId="4" fontId="53" fillId="0" borderId="18" xfId="114" applyFont="1" applyFill="1" applyBorder="1" applyProtection="1">
      <alignment horizontal="right" vertical="top" shrinkToFit="1"/>
      <protection/>
    </xf>
    <xf numFmtId="0" fontId="51" fillId="0" borderId="1" xfId="111" applyNumberFormat="1" applyFont="1" applyFill="1" applyBorder="1" applyProtection="1">
      <alignment vertical="top" wrapText="1"/>
      <protection/>
    </xf>
    <xf numFmtId="1" fontId="51" fillId="0" borderId="1" xfId="56" applyNumberFormat="1" applyFont="1" applyFill="1" applyBorder="1" applyProtection="1">
      <alignment horizontal="center" vertical="top" shrinkToFit="1"/>
      <protection/>
    </xf>
    <xf numFmtId="1" fontId="51" fillId="0" borderId="1" xfId="56" applyFont="1" applyFill="1" applyBorder="1" applyProtection="1">
      <alignment horizontal="center" vertical="top" shrinkToFit="1"/>
      <protection/>
    </xf>
    <xf numFmtId="4" fontId="51" fillId="0" borderId="1" xfId="114" applyFont="1" applyFill="1" applyBorder="1" applyProtection="1">
      <alignment horizontal="right" vertical="top" shrinkToFit="1"/>
      <protection/>
    </xf>
    <xf numFmtId="4" fontId="51" fillId="0" borderId="18" xfId="114" applyFont="1" applyFill="1" applyBorder="1" applyProtection="1">
      <alignment horizontal="right" vertical="top" shrinkToFit="1"/>
      <protection/>
    </xf>
    <xf numFmtId="0" fontId="53" fillId="0" borderId="1" xfId="111" applyNumberFormat="1" applyFont="1" applyFill="1" applyBorder="1" applyProtection="1">
      <alignment vertical="top" wrapText="1"/>
      <protection/>
    </xf>
    <xf numFmtId="4" fontId="51" fillId="0" borderId="19" xfId="114" applyFont="1" applyFill="1" applyBorder="1" applyProtection="1">
      <alignment horizontal="right" vertical="top" shrinkToFit="1"/>
      <protection/>
    </xf>
    <xf numFmtId="0" fontId="4" fillId="0" borderId="20" xfId="0" applyFont="1" applyFill="1" applyBorder="1" applyAlignment="1" applyProtection="1">
      <alignment horizontal="center" vertical="top"/>
      <protection locked="0"/>
    </xf>
    <xf numFmtId="4" fontId="51" fillId="0" borderId="0" xfId="52" applyNumberFormat="1" applyFont="1" applyFill="1" applyProtection="1">
      <alignment/>
      <protection/>
    </xf>
    <xf numFmtId="0" fontId="8" fillId="35" borderId="21" xfId="84" applyNumberFormat="1" applyFont="1" applyFill="1" applyBorder="1" applyAlignment="1" applyProtection="1">
      <alignment vertical="top" wrapText="1"/>
      <protection/>
    </xf>
    <xf numFmtId="49" fontId="8" fillId="35" borderId="21" xfId="66" applyNumberFormat="1" applyFont="1" applyFill="1" applyBorder="1" applyAlignment="1" applyProtection="1">
      <alignment horizontal="center" vertical="top" shrinkToFit="1"/>
      <protection/>
    </xf>
    <xf numFmtId="4" fontId="8" fillId="35" borderId="21" xfId="86" applyNumberFormat="1" applyFont="1" applyFill="1" applyBorder="1" applyAlignment="1" applyProtection="1">
      <alignment horizontal="right" vertical="top" shrinkToFit="1"/>
      <protection/>
    </xf>
    <xf numFmtId="0" fontId="8" fillId="35" borderId="21" xfId="0" applyFont="1" applyFill="1" applyBorder="1" applyAlignment="1">
      <alignment vertical="top" wrapText="1"/>
    </xf>
    <xf numFmtId="4" fontId="8" fillId="35" borderId="21" xfId="66" applyNumberFormat="1" applyFont="1" applyFill="1" applyBorder="1" applyAlignment="1" applyProtection="1">
      <alignment horizontal="right" vertical="top" shrinkToFit="1"/>
      <protection/>
    </xf>
    <xf numFmtId="0" fontId="51" fillId="0" borderId="22" xfId="68" applyNumberFormat="1" applyFont="1" applyFill="1" applyBorder="1" applyProtection="1">
      <alignment horizontal="center" vertical="center" wrapText="1"/>
      <protection/>
    </xf>
    <xf numFmtId="0" fontId="51" fillId="0" borderId="1" xfId="68" applyFont="1" applyFill="1" applyBorder="1" applyProtection="1">
      <alignment horizontal="center" vertical="center" wrapText="1"/>
      <protection locked="0"/>
    </xf>
    <xf numFmtId="0" fontId="51" fillId="0" borderId="22" xfId="72" applyNumberFormat="1" applyFont="1" applyFill="1" applyBorder="1" applyProtection="1">
      <alignment horizontal="center" vertical="center" wrapText="1"/>
      <protection/>
    </xf>
    <xf numFmtId="0" fontId="51" fillId="0" borderId="1" xfId="72" applyFont="1" applyFill="1" applyBorder="1" applyProtection="1">
      <alignment horizontal="center" vertical="center" wrapText="1"/>
      <protection locked="0"/>
    </xf>
    <xf numFmtId="0" fontId="51" fillId="0" borderId="22" xfId="74" applyNumberFormat="1" applyFont="1" applyFill="1" applyBorder="1" applyProtection="1">
      <alignment horizontal="center" vertical="center" wrapText="1"/>
      <protection/>
    </xf>
    <xf numFmtId="0" fontId="51" fillId="0" borderId="1" xfId="74" applyFont="1" applyFill="1" applyBorder="1" applyProtection="1">
      <alignment horizontal="center" vertical="center" wrapText="1"/>
      <protection locked="0"/>
    </xf>
    <xf numFmtId="0" fontId="51" fillId="0" borderId="1" xfId="94" applyNumberFormat="1" applyFont="1" applyFill="1" applyProtection="1">
      <alignment horizontal="center" vertical="center" wrapText="1"/>
      <protection/>
    </xf>
    <xf numFmtId="0" fontId="51" fillId="0" borderId="1" xfId="94" applyFont="1" applyFill="1" applyProtection="1">
      <alignment horizontal="center" vertical="center" wrapText="1"/>
      <protection locked="0"/>
    </xf>
    <xf numFmtId="0" fontId="51" fillId="0" borderId="1" xfId="96" applyNumberFormat="1" applyFont="1" applyFill="1" applyProtection="1">
      <alignment horizontal="center" vertical="center" wrapText="1"/>
      <protection/>
    </xf>
    <xf numFmtId="0" fontId="51" fillId="0" borderId="1" xfId="96" applyFont="1" applyFill="1" applyProtection="1">
      <alignment horizontal="center" vertical="center" wrapText="1"/>
      <protection locked="0"/>
    </xf>
    <xf numFmtId="0" fontId="51" fillId="0" borderId="1" xfId="98" applyNumberFormat="1" applyFont="1" applyFill="1" applyProtection="1">
      <alignment horizontal="center" vertical="center" wrapText="1"/>
      <protection/>
    </xf>
    <xf numFmtId="0" fontId="51" fillId="0" borderId="1" xfId="98" applyFont="1" applyFill="1" applyProtection="1">
      <alignment horizontal="center" vertical="center" wrapText="1"/>
      <protection locked="0"/>
    </xf>
    <xf numFmtId="0" fontId="51" fillId="0" borderId="1" xfId="99" applyNumberFormat="1" applyFont="1" applyFill="1" applyProtection="1">
      <alignment horizontal="center" vertical="center" wrapText="1"/>
      <protection/>
    </xf>
    <xf numFmtId="0" fontId="51" fillId="0" borderId="1" xfId="99" applyFont="1" applyFill="1" applyProtection="1">
      <alignment horizontal="center" vertical="center" wrapText="1"/>
      <protection locked="0"/>
    </xf>
    <xf numFmtId="0" fontId="51" fillId="0" borderId="1" xfId="100" applyNumberFormat="1" applyFont="1" applyFill="1" applyProtection="1">
      <alignment horizontal="center" vertical="center" wrapText="1"/>
      <protection/>
    </xf>
    <xf numFmtId="0" fontId="51" fillId="0" borderId="1" xfId="100" applyFont="1" applyFill="1" applyProtection="1">
      <alignment horizontal="center" vertical="center" wrapText="1"/>
      <protection locked="0"/>
    </xf>
    <xf numFmtId="0" fontId="51" fillId="0" borderId="22" xfId="76" applyNumberFormat="1" applyFont="1" applyFill="1" applyBorder="1" applyProtection="1">
      <alignment horizontal="center" vertical="center" wrapText="1"/>
      <protection/>
    </xf>
    <xf numFmtId="0" fontId="51" fillId="0" borderId="1" xfId="76" applyFont="1" applyFill="1" applyBorder="1" applyProtection="1">
      <alignment horizontal="center" vertical="center" wrapText="1"/>
      <protection locked="0"/>
    </xf>
    <xf numFmtId="0" fontId="51" fillId="0" borderId="22" xfId="80" applyNumberFormat="1" applyFont="1" applyFill="1" applyBorder="1" applyProtection="1">
      <alignment horizontal="center" vertical="center" wrapText="1"/>
      <protection/>
    </xf>
    <xf numFmtId="0" fontId="51" fillId="0" borderId="1" xfId="80" applyFont="1" applyFill="1" applyBorder="1" applyProtection="1">
      <alignment horizontal="center" vertical="center" wrapText="1"/>
      <protection locked="0"/>
    </xf>
    <xf numFmtId="0" fontId="52" fillId="0" borderId="23" xfId="88" applyNumberFormat="1" applyFont="1" applyFill="1" applyBorder="1" applyProtection="1">
      <alignment horizontal="center" vertical="center" wrapText="1"/>
      <protection/>
    </xf>
    <xf numFmtId="0" fontId="52" fillId="0" borderId="18" xfId="88" applyFont="1" applyFill="1" applyBorder="1" applyProtection="1">
      <alignment horizontal="center" vertical="center" wrapText="1"/>
      <protection locked="0"/>
    </xf>
    <xf numFmtId="0" fontId="51" fillId="0" borderId="14" xfId="90" applyNumberFormat="1" applyFont="1" applyFill="1" applyBorder="1" applyProtection="1">
      <alignment horizontal="center" vertical="center" wrapText="1"/>
      <protection/>
    </xf>
    <xf numFmtId="0" fontId="51" fillId="0" borderId="14" xfId="90" applyFont="1" applyFill="1" applyBorder="1" applyProtection="1">
      <alignment horizontal="center" vertical="center" wrapText="1"/>
      <protection locked="0"/>
    </xf>
    <xf numFmtId="0" fontId="51" fillId="0" borderId="1" xfId="92" applyNumberFormat="1" applyFont="1" applyFill="1" applyProtection="1">
      <alignment horizontal="center" vertical="center" wrapText="1"/>
      <protection/>
    </xf>
    <xf numFmtId="0" fontId="51" fillId="0" borderId="1" xfId="92" applyFont="1" applyFill="1" applyProtection="1">
      <alignment horizontal="center" vertical="center" wrapText="1"/>
      <protection locked="0"/>
    </xf>
    <xf numFmtId="0" fontId="52" fillId="0" borderId="22" xfId="60" applyNumberFormat="1" applyFont="1" applyFill="1" applyBorder="1" applyAlignment="1" applyProtection="1">
      <alignment horizontal="center" vertical="center" wrapText="1"/>
      <protection/>
    </xf>
    <xf numFmtId="0" fontId="52" fillId="0" borderId="15" xfId="60" applyFont="1" applyFill="1" applyBorder="1" applyAlignment="1">
      <alignment horizontal="center" vertical="center" wrapText="1"/>
      <protection/>
    </xf>
    <xf numFmtId="0" fontId="51" fillId="0" borderId="1" xfId="103" applyNumberFormat="1" applyFont="1" applyFill="1" applyProtection="1">
      <alignment horizontal="center" vertical="center" wrapText="1"/>
      <protection/>
    </xf>
    <xf numFmtId="0" fontId="51" fillId="0" borderId="1" xfId="103" applyFont="1" applyFill="1" applyProtection="1">
      <alignment horizontal="center" vertical="center" wrapText="1"/>
      <protection locked="0"/>
    </xf>
    <xf numFmtId="0" fontId="51" fillId="0" borderId="1" xfId="101" applyNumberFormat="1" applyFont="1" applyFill="1" applyProtection="1">
      <alignment horizontal="center" vertical="center" wrapText="1"/>
      <protection/>
    </xf>
    <xf numFmtId="0" fontId="51" fillId="0" borderId="1" xfId="101" applyFont="1" applyFill="1" applyProtection="1">
      <alignment horizontal="center" vertical="center" wrapText="1"/>
      <protection locked="0"/>
    </xf>
    <xf numFmtId="0" fontId="51" fillId="0" borderId="1" xfId="102" applyNumberFormat="1" applyFont="1" applyFill="1" applyProtection="1">
      <alignment horizontal="center" vertical="center" wrapText="1"/>
      <protection/>
    </xf>
    <xf numFmtId="0" fontId="51" fillId="0" borderId="1" xfId="102" applyFont="1" applyFill="1" applyProtection="1">
      <alignment horizontal="center" vertical="center" wrapText="1"/>
      <protection locked="0"/>
    </xf>
    <xf numFmtId="0" fontId="53" fillId="0" borderId="16" xfId="78" applyNumberFormat="1" applyFont="1" applyFill="1" applyBorder="1" applyProtection="1">
      <alignment horizontal="left"/>
      <protection/>
    </xf>
    <xf numFmtId="0" fontId="53" fillId="0" borderId="16" xfId="78" applyFont="1" applyFill="1" applyBorder="1" applyProtection="1">
      <alignment horizontal="left"/>
      <protection locked="0"/>
    </xf>
    <xf numFmtId="0" fontId="51" fillId="0" borderId="0" xfId="104" applyNumberFormat="1" applyFont="1" applyFill="1" applyProtection="1">
      <alignment horizontal="left" wrapText="1"/>
      <protection/>
    </xf>
    <xf numFmtId="0" fontId="51" fillId="0" borderId="0" xfId="104" applyFont="1" applyFill="1" applyProtection="1">
      <alignment horizontal="left" wrapText="1"/>
      <protection locked="0"/>
    </xf>
    <xf numFmtId="0" fontId="5" fillId="0" borderId="2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1" fillId="0" borderId="0" xfId="48" applyNumberFormat="1" applyFont="1" applyFill="1" applyBorder="1" applyAlignment="1" applyProtection="1">
      <alignment wrapText="1"/>
      <protection/>
    </xf>
    <xf numFmtId="0" fontId="51" fillId="0" borderId="0" xfId="48" applyFont="1" applyFill="1" applyBorder="1" applyAlignment="1">
      <alignment wrapText="1"/>
      <protection/>
    </xf>
    <xf numFmtId="0" fontId="52" fillId="0" borderId="26" xfId="135" applyFont="1" applyFill="1" applyBorder="1" applyAlignment="1">
      <alignment horizontal="center" vertical="center" wrapText="1"/>
      <protection/>
    </xf>
    <xf numFmtId="0" fontId="52" fillId="0" borderId="27" xfId="135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/>
      <protection locked="0"/>
    </xf>
  </cellXfs>
  <cellStyles count="13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br 2" xfId="34"/>
    <cellStyle name="br 3" xfId="35"/>
    <cellStyle name="col" xfId="36"/>
    <cellStyle name="col 2" xfId="37"/>
    <cellStyle name="col 3" xfId="38"/>
    <cellStyle name="style0" xfId="39"/>
    <cellStyle name="style0 2" xfId="40"/>
    <cellStyle name="td" xfId="41"/>
    <cellStyle name="td 2" xfId="42"/>
    <cellStyle name="tr" xfId="43"/>
    <cellStyle name="tr 2" xfId="44"/>
    <cellStyle name="tr 3" xfId="45"/>
    <cellStyle name="xl21" xfId="46"/>
    <cellStyle name="xl21 2" xfId="47"/>
    <cellStyle name="xl22" xfId="48"/>
    <cellStyle name="xl22 2" xfId="49"/>
    <cellStyle name="xl23" xfId="50"/>
    <cellStyle name="xl23 2" xfId="51"/>
    <cellStyle name="xl24" xfId="52"/>
    <cellStyle name="xl24 2" xfId="53"/>
    <cellStyle name="xl25" xfId="54"/>
    <cellStyle name="xl25 2" xfId="55"/>
    <cellStyle name="xl26" xfId="56"/>
    <cellStyle name="xl26 2" xfId="57"/>
    <cellStyle name="xl27" xfId="58"/>
    <cellStyle name="xl27 2" xfId="59"/>
    <cellStyle name="xl28" xfId="60"/>
    <cellStyle name="xl28 2" xfId="61"/>
    <cellStyle name="xl29" xfId="62"/>
    <cellStyle name="xl29 2" xfId="63"/>
    <cellStyle name="xl30" xfId="64"/>
    <cellStyle name="xl30 2" xfId="65"/>
    <cellStyle name="xl31" xfId="66"/>
    <cellStyle name="xl31 2" xfId="67"/>
    <cellStyle name="xl32" xfId="68"/>
    <cellStyle name="xl32 2" xfId="69"/>
    <cellStyle name="xl33" xfId="70"/>
    <cellStyle name="xl33 2" xfId="71"/>
    <cellStyle name="xl34" xfId="72"/>
    <cellStyle name="xl34 2" xfId="73"/>
    <cellStyle name="xl35" xfId="74"/>
    <cellStyle name="xl35 2" xfId="75"/>
    <cellStyle name="xl36" xfId="76"/>
    <cellStyle name="xl36 2" xfId="77"/>
    <cellStyle name="xl37" xfId="78"/>
    <cellStyle name="xl37 2" xfId="79"/>
    <cellStyle name="xl38" xfId="80"/>
    <cellStyle name="xl38 2" xfId="81"/>
    <cellStyle name="xl39" xfId="82"/>
    <cellStyle name="xl39 2" xfId="83"/>
    <cellStyle name="xl40" xfId="84"/>
    <cellStyle name="xl40 2" xfId="85"/>
    <cellStyle name="xl41" xfId="86"/>
    <cellStyle name="xl41 2" xfId="87"/>
    <cellStyle name="xl42" xfId="88"/>
    <cellStyle name="xl42 2" xfId="89"/>
    <cellStyle name="xl43" xfId="90"/>
    <cellStyle name="xl43 2" xfId="91"/>
    <cellStyle name="xl44" xfId="92"/>
    <cellStyle name="xl44 2" xfId="93"/>
    <cellStyle name="xl45" xfId="94"/>
    <cellStyle name="xl45 2" xfId="95"/>
    <cellStyle name="xl46" xfId="96"/>
    <cellStyle name="xl46 2" xfId="97"/>
    <cellStyle name="xl47" xfId="98"/>
    <cellStyle name="xl48" xfId="99"/>
    <cellStyle name="xl49" xfId="100"/>
    <cellStyle name="xl50" xfId="101"/>
    <cellStyle name="xl51" xfId="102"/>
    <cellStyle name="xl52" xfId="103"/>
    <cellStyle name="xl53" xfId="104"/>
    <cellStyle name="xl54" xfId="105"/>
    <cellStyle name="xl55" xfId="106"/>
    <cellStyle name="xl56" xfId="107"/>
    <cellStyle name="xl57" xfId="108"/>
    <cellStyle name="xl58" xfId="109"/>
    <cellStyle name="xl59" xfId="110"/>
    <cellStyle name="xl60" xfId="111"/>
    <cellStyle name="xl61" xfId="112"/>
    <cellStyle name="xl62" xfId="113"/>
    <cellStyle name="xl63" xfId="114"/>
    <cellStyle name="xl64" xfId="115"/>
    <cellStyle name="Акцент1" xfId="116"/>
    <cellStyle name="Акцент2" xfId="117"/>
    <cellStyle name="Акцент3" xfId="118"/>
    <cellStyle name="Акцент4" xfId="119"/>
    <cellStyle name="Акцент5" xfId="120"/>
    <cellStyle name="Акцент6" xfId="121"/>
    <cellStyle name="Ввод " xfId="122"/>
    <cellStyle name="Вывод" xfId="123"/>
    <cellStyle name="Вычисление" xfId="124"/>
    <cellStyle name="Currency" xfId="125"/>
    <cellStyle name="Currency [0]" xfId="126"/>
    <cellStyle name="Заголовок 1" xfId="127"/>
    <cellStyle name="Заголовок 2" xfId="128"/>
    <cellStyle name="Заголовок 3" xfId="129"/>
    <cellStyle name="Заголовок 4" xfId="130"/>
    <cellStyle name="Итог" xfId="131"/>
    <cellStyle name="Контрольная ячейка" xfId="132"/>
    <cellStyle name="Название" xfId="133"/>
    <cellStyle name="Нейтральный" xfId="134"/>
    <cellStyle name="Обычный 2" xfId="135"/>
    <cellStyle name="Обычный 3" xfId="136"/>
    <cellStyle name="Плохой" xfId="137"/>
    <cellStyle name="Пояснение" xfId="138"/>
    <cellStyle name="Примечание" xfId="139"/>
    <cellStyle name="Percent" xfId="140"/>
    <cellStyle name="Связанная ячейка" xfId="141"/>
    <cellStyle name="Текст предупреждения" xfId="142"/>
    <cellStyle name="Comma" xfId="143"/>
    <cellStyle name="Comma [0]" xfId="144"/>
    <cellStyle name="Хороший" xfId="145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26"/>
  <sheetViews>
    <sheetView showGridLines="0" tabSelected="1" view="pageBreakPreview" zoomScaleSheetLayoutView="100" zoomScalePageLayoutView="0" workbookViewId="0" topLeftCell="A1">
      <pane ySplit="15" topLeftCell="A408" activePane="bottomLeft" state="frozen"/>
      <selection pane="topLeft" activeCell="A1" sqref="A1"/>
      <selection pane="bottomLeft" activeCell="A11" sqref="A11:N11"/>
    </sheetView>
  </sheetViews>
  <sheetFormatPr defaultColWidth="9.140625" defaultRowHeight="15" outlineLevelRow="5"/>
  <cols>
    <col min="1" max="1" width="6.57421875" style="2" customWidth="1"/>
    <col min="2" max="2" width="45.7109375" style="2" customWidth="1"/>
    <col min="3" max="3" width="10.8515625" style="2" customWidth="1"/>
    <col min="4" max="4" width="10.7109375" style="2" customWidth="1"/>
    <col min="5" max="5" width="8.57421875" style="2" customWidth="1"/>
    <col min="6" max="10" width="9.140625" style="2" hidden="1" customWidth="1"/>
    <col min="11" max="11" width="14.7109375" style="2" customWidth="1"/>
    <col min="12" max="30" width="9.140625" style="2" hidden="1" customWidth="1"/>
    <col min="31" max="31" width="13.00390625" style="2" customWidth="1"/>
    <col min="32" max="16384" width="9.140625" style="2" customWidth="1"/>
  </cols>
  <sheetData>
    <row r="1" spans="3:11" ht="15">
      <c r="C1" s="29" t="s">
        <v>476</v>
      </c>
      <c r="E1" s="29"/>
      <c r="F1" s="29"/>
      <c r="G1" s="29"/>
      <c r="H1" s="29"/>
      <c r="I1" s="29"/>
      <c r="J1" s="29"/>
      <c r="K1" s="29"/>
    </row>
    <row r="2" spans="3:11" ht="15">
      <c r="C2" s="29" t="s">
        <v>463</v>
      </c>
      <c r="E2" s="29"/>
      <c r="F2" s="29"/>
      <c r="G2" s="29"/>
      <c r="H2" s="29"/>
      <c r="I2" s="29"/>
      <c r="J2" s="29"/>
      <c r="K2" s="29"/>
    </row>
    <row r="3" spans="3:11" ht="15">
      <c r="C3" s="114" t="s">
        <v>477</v>
      </c>
      <c r="D3" s="114"/>
      <c r="E3" s="114"/>
      <c r="F3" s="114"/>
      <c r="G3" s="114"/>
      <c r="H3" s="114"/>
      <c r="I3" s="114"/>
      <c r="J3" s="114"/>
      <c r="K3" s="114"/>
    </row>
    <row r="5" spans="1:14" ht="15">
      <c r="A5" s="28"/>
      <c r="B5" s="28"/>
      <c r="C5" s="29" t="s">
        <v>462</v>
      </c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5">
      <c r="A6" s="28"/>
      <c r="B6" s="28"/>
      <c r="C6" s="29" t="s">
        <v>463</v>
      </c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5">
      <c r="A7" s="28"/>
      <c r="B7" s="28"/>
      <c r="C7" s="29" t="s">
        <v>464</v>
      </c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ht="15">
      <c r="A8" s="28"/>
      <c r="B8" s="28"/>
      <c r="C8" s="29" t="s">
        <v>465</v>
      </c>
      <c r="E8" s="29"/>
      <c r="F8" s="29"/>
      <c r="G8" s="29"/>
      <c r="H8" s="29"/>
      <c r="I8" s="29"/>
      <c r="J8" s="29"/>
      <c r="K8" s="29"/>
      <c r="L8" s="29"/>
      <c r="M8" s="29"/>
      <c r="N8" s="29"/>
    </row>
    <row r="9" spans="1:14" ht="15">
      <c r="A9" s="28"/>
      <c r="B9" s="28"/>
      <c r="C9" s="29" t="s">
        <v>466</v>
      </c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4" ht="1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</row>
    <row r="11" spans="1:14" ht="84" customHeight="1">
      <c r="A11" s="109" t="s">
        <v>470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</row>
    <row r="12" spans="1:14" ht="18.75">
      <c r="A12" s="109" t="s">
        <v>467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</row>
    <row r="13" spans="1:31" ht="15.75" thickBot="1">
      <c r="A13" s="28"/>
      <c r="B13" s="110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1"/>
    </row>
    <row r="14" spans="1:31" s="7" customFormat="1" ht="12.75">
      <c r="A14" s="107" t="s">
        <v>413</v>
      </c>
      <c r="B14" s="112" t="s">
        <v>468</v>
      </c>
      <c r="C14" s="95" t="s">
        <v>458</v>
      </c>
      <c r="D14" s="95" t="s">
        <v>459</v>
      </c>
      <c r="E14" s="95" t="s">
        <v>460</v>
      </c>
      <c r="F14" s="69" t="s">
        <v>0</v>
      </c>
      <c r="G14" s="71" t="s">
        <v>0</v>
      </c>
      <c r="H14" s="73" t="s">
        <v>0</v>
      </c>
      <c r="I14" s="85" t="s">
        <v>0</v>
      </c>
      <c r="J14" s="87" t="s">
        <v>0</v>
      </c>
      <c r="K14" s="89" t="s">
        <v>461</v>
      </c>
      <c r="L14" s="91" t="s">
        <v>0</v>
      </c>
      <c r="M14" s="93" t="s">
        <v>0</v>
      </c>
      <c r="N14" s="75" t="s">
        <v>0</v>
      </c>
      <c r="O14" s="77" t="s">
        <v>0</v>
      </c>
      <c r="P14" s="79" t="s">
        <v>0</v>
      </c>
      <c r="Q14" s="81" t="s">
        <v>0</v>
      </c>
      <c r="R14" s="83" t="s">
        <v>0</v>
      </c>
      <c r="S14" s="99" t="s">
        <v>0</v>
      </c>
      <c r="T14" s="101" t="s">
        <v>0</v>
      </c>
      <c r="U14" s="3" t="s">
        <v>0</v>
      </c>
      <c r="V14" s="97" t="s">
        <v>0</v>
      </c>
      <c r="W14" s="97" t="s">
        <v>0</v>
      </c>
      <c r="X14" s="97" t="s">
        <v>0</v>
      </c>
      <c r="Y14" s="97" t="s">
        <v>0</v>
      </c>
      <c r="Z14" s="97" t="s">
        <v>0</v>
      </c>
      <c r="AA14" s="3" t="s">
        <v>0</v>
      </c>
      <c r="AB14" s="97" t="s">
        <v>0</v>
      </c>
      <c r="AC14" s="97" t="s">
        <v>0</v>
      </c>
      <c r="AD14" s="97" t="s">
        <v>0</v>
      </c>
      <c r="AE14" s="1"/>
    </row>
    <row r="15" spans="1:31" s="7" customFormat="1" ht="12.75">
      <c r="A15" s="108"/>
      <c r="B15" s="113"/>
      <c r="C15" s="96"/>
      <c r="D15" s="96"/>
      <c r="E15" s="96"/>
      <c r="F15" s="70"/>
      <c r="G15" s="72"/>
      <c r="H15" s="74"/>
      <c r="I15" s="86"/>
      <c r="J15" s="88"/>
      <c r="K15" s="90"/>
      <c r="L15" s="92"/>
      <c r="M15" s="94"/>
      <c r="N15" s="76"/>
      <c r="O15" s="78"/>
      <c r="P15" s="80"/>
      <c r="Q15" s="82"/>
      <c r="R15" s="84"/>
      <c r="S15" s="100"/>
      <c r="T15" s="102"/>
      <c r="U15" s="3"/>
      <c r="V15" s="98"/>
      <c r="W15" s="98"/>
      <c r="X15" s="98"/>
      <c r="Y15" s="98"/>
      <c r="Z15" s="98"/>
      <c r="AA15" s="3"/>
      <c r="AB15" s="98"/>
      <c r="AC15" s="98"/>
      <c r="AD15" s="98"/>
      <c r="AE15" s="1"/>
    </row>
    <row r="16" spans="1:31" s="8" customFormat="1" ht="12.75">
      <c r="A16" s="40">
        <v>1</v>
      </c>
      <c r="B16" s="41">
        <v>2</v>
      </c>
      <c r="C16" s="42">
        <v>3</v>
      </c>
      <c r="D16" s="43">
        <v>4</v>
      </c>
      <c r="E16" s="44">
        <v>5</v>
      </c>
      <c r="F16" s="45"/>
      <c r="G16" s="46"/>
      <c r="H16" s="47"/>
      <c r="I16" s="48"/>
      <c r="J16" s="49"/>
      <c r="K16" s="50">
        <v>6</v>
      </c>
      <c r="L16" s="37"/>
      <c r="M16" s="9"/>
      <c r="N16" s="10"/>
      <c r="O16" s="11"/>
      <c r="P16" s="12"/>
      <c r="Q16" s="13"/>
      <c r="R16" s="14"/>
      <c r="S16" s="15"/>
      <c r="T16" s="16"/>
      <c r="U16" s="17"/>
      <c r="V16" s="18"/>
      <c r="W16" s="18"/>
      <c r="X16" s="18"/>
      <c r="Y16" s="18"/>
      <c r="Z16" s="18"/>
      <c r="AA16" s="17"/>
      <c r="AB16" s="18"/>
      <c r="AC16" s="18"/>
      <c r="AD16" s="18"/>
      <c r="AE16" s="19"/>
    </row>
    <row r="17" spans="1:31" s="23" customFormat="1" ht="14.25">
      <c r="A17" s="62">
        <v>1</v>
      </c>
      <c r="B17" s="24" t="s">
        <v>414</v>
      </c>
      <c r="C17" s="51" t="s">
        <v>2</v>
      </c>
      <c r="D17" s="51" t="s">
        <v>3</v>
      </c>
      <c r="E17" s="51" t="s">
        <v>1</v>
      </c>
      <c r="F17" s="52"/>
      <c r="G17" s="52"/>
      <c r="H17" s="52"/>
      <c r="I17" s="52"/>
      <c r="J17" s="53">
        <v>0</v>
      </c>
      <c r="K17" s="54">
        <f>K18+K23+K29+K36+K40+K55+K59</f>
        <v>32701900</v>
      </c>
      <c r="L17" s="38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6">
        <v>0</v>
      </c>
      <c r="AD17" s="25">
        <v>0</v>
      </c>
      <c r="AE17" s="22"/>
    </row>
    <row r="18" spans="1:31" s="23" customFormat="1" ht="38.25" outlineLevel="1">
      <c r="A18" s="62">
        <v>2</v>
      </c>
      <c r="B18" s="24" t="s">
        <v>415</v>
      </c>
      <c r="C18" s="51" t="s">
        <v>4</v>
      </c>
      <c r="D18" s="51" t="s">
        <v>3</v>
      </c>
      <c r="E18" s="51" t="s">
        <v>1</v>
      </c>
      <c r="F18" s="52"/>
      <c r="G18" s="52"/>
      <c r="H18" s="52"/>
      <c r="I18" s="52"/>
      <c r="J18" s="53">
        <v>0</v>
      </c>
      <c r="K18" s="54">
        <f>K19</f>
        <v>1225000</v>
      </c>
      <c r="L18" s="38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6">
        <v>0</v>
      </c>
      <c r="AD18" s="25">
        <v>0</v>
      </c>
      <c r="AE18" s="22"/>
    </row>
    <row r="19" spans="1:31" ht="51" outlineLevel="2">
      <c r="A19" s="62">
        <v>3</v>
      </c>
      <c r="B19" s="55" t="s">
        <v>5</v>
      </c>
      <c r="C19" s="56" t="s">
        <v>4</v>
      </c>
      <c r="D19" s="56" t="s">
        <v>6</v>
      </c>
      <c r="E19" s="56" t="s">
        <v>1</v>
      </c>
      <c r="F19" s="57"/>
      <c r="G19" s="57"/>
      <c r="H19" s="57"/>
      <c r="I19" s="57"/>
      <c r="J19" s="58">
        <v>0</v>
      </c>
      <c r="K19" s="59">
        <f>K20</f>
        <v>1225000</v>
      </c>
      <c r="L19" s="39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5">
        <v>0</v>
      </c>
      <c r="AD19" s="4">
        <v>0</v>
      </c>
      <c r="AE19" s="1"/>
    </row>
    <row r="20" spans="1:31" ht="51" outlineLevel="3">
      <c r="A20" s="62">
        <v>4</v>
      </c>
      <c r="B20" s="55" t="s">
        <v>7</v>
      </c>
      <c r="C20" s="56" t="s">
        <v>4</v>
      </c>
      <c r="D20" s="56" t="s">
        <v>8</v>
      </c>
      <c r="E20" s="56" t="s">
        <v>1</v>
      </c>
      <c r="F20" s="57"/>
      <c r="G20" s="57"/>
      <c r="H20" s="57"/>
      <c r="I20" s="57"/>
      <c r="J20" s="58">
        <v>0</v>
      </c>
      <c r="K20" s="59">
        <f>K21</f>
        <v>1225000</v>
      </c>
      <c r="L20" s="39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5">
        <v>0</v>
      </c>
      <c r="AD20" s="4">
        <v>0</v>
      </c>
      <c r="AE20" s="1"/>
    </row>
    <row r="21" spans="1:31" ht="25.5" outlineLevel="4">
      <c r="A21" s="62">
        <v>5</v>
      </c>
      <c r="B21" s="55" t="s">
        <v>9</v>
      </c>
      <c r="C21" s="56" t="s">
        <v>4</v>
      </c>
      <c r="D21" s="56" t="s">
        <v>10</v>
      </c>
      <c r="E21" s="56" t="s">
        <v>1</v>
      </c>
      <c r="F21" s="57"/>
      <c r="G21" s="57"/>
      <c r="H21" s="57"/>
      <c r="I21" s="57"/>
      <c r="J21" s="58">
        <v>0</v>
      </c>
      <c r="K21" s="59">
        <f>K22</f>
        <v>1225000</v>
      </c>
      <c r="L21" s="39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5">
        <v>0</v>
      </c>
      <c r="AD21" s="4">
        <v>0</v>
      </c>
      <c r="AE21" s="1"/>
    </row>
    <row r="22" spans="1:31" ht="25.5" outlineLevel="5">
      <c r="A22" s="62">
        <v>6</v>
      </c>
      <c r="B22" s="55" t="s">
        <v>11</v>
      </c>
      <c r="C22" s="56" t="s">
        <v>4</v>
      </c>
      <c r="D22" s="56" t="s">
        <v>10</v>
      </c>
      <c r="E22" s="56" t="s">
        <v>12</v>
      </c>
      <c r="F22" s="57"/>
      <c r="G22" s="57"/>
      <c r="H22" s="57"/>
      <c r="I22" s="57"/>
      <c r="J22" s="58">
        <v>0</v>
      </c>
      <c r="K22" s="59">
        <v>1225000</v>
      </c>
      <c r="L22" s="39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5">
        <v>0</v>
      </c>
      <c r="AD22" s="4">
        <v>0</v>
      </c>
      <c r="AE22" s="1"/>
    </row>
    <row r="23" spans="1:31" s="23" customFormat="1" ht="51" outlineLevel="1">
      <c r="A23" s="62">
        <v>7</v>
      </c>
      <c r="B23" s="60" t="s">
        <v>416</v>
      </c>
      <c r="C23" s="51" t="s">
        <v>13</v>
      </c>
      <c r="D23" s="51" t="s">
        <v>3</v>
      </c>
      <c r="E23" s="51" t="s">
        <v>1</v>
      </c>
      <c r="F23" s="52"/>
      <c r="G23" s="52"/>
      <c r="H23" s="52"/>
      <c r="I23" s="52"/>
      <c r="J23" s="53">
        <v>0</v>
      </c>
      <c r="K23" s="54">
        <f>K24</f>
        <v>1257000</v>
      </c>
      <c r="L23" s="38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6">
        <v>0</v>
      </c>
      <c r="AD23" s="25">
        <v>0</v>
      </c>
      <c r="AE23" s="22"/>
    </row>
    <row r="24" spans="1:31" ht="15" outlineLevel="2">
      <c r="A24" s="62">
        <v>8</v>
      </c>
      <c r="B24" s="55" t="s">
        <v>14</v>
      </c>
      <c r="C24" s="56" t="s">
        <v>13</v>
      </c>
      <c r="D24" s="56" t="s">
        <v>15</v>
      </c>
      <c r="E24" s="56" t="s">
        <v>1</v>
      </c>
      <c r="F24" s="57"/>
      <c r="G24" s="57"/>
      <c r="H24" s="57"/>
      <c r="I24" s="57"/>
      <c r="J24" s="58">
        <v>0</v>
      </c>
      <c r="K24" s="59">
        <f>K25</f>
        <v>1257000</v>
      </c>
      <c r="L24" s="39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5">
        <v>0</v>
      </c>
      <c r="AD24" s="4">
        <v>0</v>
      </c>
      <c r="AE24" s="1"/>
    </row>
    <row r="25" spans="1:31" ht="25.5" outlineLevel="4">
      <c r="A25" s="62">
        <v>9</v>
      </c>
      <c r="B25" s="55" t="s">
        <v>16</v>
      </c>
      <c r="C25" s="56" t="s">
        <v>13</v>
      </c>
      <c r="D25" s="56" t="s">
        <v>17</v>
      </c>
      <c r="E25" s="56" t="s">
        <v>1</v>
      </c>
      <c r="F25" s="57"/>
      <c r="G25" s="57"/>
      <c r="H25" s="57"/>
      <c r="I25" s="57"/>
      <c r="J25" s="58">
        <v>0</v>
      </c>
      <c r="K25" s="59">
        <f>K26+K27+K28</f>
        <v>1257000</v>
      </c>
      <c r="L25" s="39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5">
        <v>0</v>
      </c>
      <c r="AD25" s="4">
        <v>0</v>
      </c>
      <c r="AE25" s="1"/>
    </row>
    <row r="26" spans="1:31" ht="25.5" outlineLevel="5">
      <c r="A26" s="62">
        <v>10</v>
      </c>
      <c r="B26" s="55" t="s">
        <v>11</v>
      </c>
      <c r="C26" s="56" t="s">
        <v>13</v>
      </c>
      <c r="D26" s="56" t="s">
        <v>17</v>
      </c>
      <c r="E26" s="56" t="s">
        <v>12</v>
      </c>
      <c r="F26" s="57"/>
      <c r="G26" s="57"/>
      <c r="H26" s="57"/>
      <c r="I26" s="57"/>
      <c r="J26" s="58">
        <v>0</v>
      </c>
      <c r="K26" s="59">
        <v>893099</v>
      </c>
      <c r="L26" s="39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5">
        <v>0</v>
      </c>
      <c r="AD26" s="4">
        <v>0</v>
      </c>
      <c r="AE26" s="1"/>
    </row>
    <row r="27" spans="1:31" ht="25.5" outlineLevel="5">
      <c r="A27" s="62">
        <v>11</v>
      </c>
      <c r="B27" s="55" t="s">
        <v>18</v>
      </c>
      <c r="C27" s="56" t="s">
        <v>13</v>
      </c>
      <c r="D27" s="56" t="s">
        <v>17</v>
      </c>
      <c r="E27" s="56" t="s">
        <v>19</v>
      </c>
      <c r="F27" s="57"/>
      <c r="G27" s="57"/>
      <c r="H27" s="57"/>
      <c r="I27" s="57"/>
      <c r="J27" s="58">
        <v>0</v>
      </c>
      <c r="K27" s="59">
        <v>363401</v>
      </c>
      <c r="L27" s="39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5">
        <v>0</v>
      </c>
      <c r="AD27" s="4">
        <v>0</v>
      </c>
      <c r="AE27" s="1"/>
    </row>
    <row r="28" spans="1:31" ht="15" outlineLevel="5">
      <c r="A28" s="62">
        <v>12</v>
      </c>
      <c r="B28" s="55" t="s">
        <v>20</v>
      </c>
      <c r="C28" s="56" t="s">
        <v>13</v>
      </c>
      <c r="D28" s="56" t="s">
        <v>17</v>
      </c>
      <c r="E28" s="56" t="s">
        <v>21</v>
      </c>
      <c r="F28" s="57"/>
      <c r="G28" s="57"/>
      <c r="H28" s="57"/>
      <c r="I28" s="57"/>
      <c r="J28" s="58">
        <v>0</v>
      </c>
      <c r="K28" s="59">
        <v>500</v>
      </c>
      <c r="L28" s="39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5">
        <v>0</v>
      </c>
      <c r="AD28" s="4">
        <v>0</v>
      </c>
      <c r="AE28" s="1"/>
    </row>
    <row r="29" spans="1:31" s="23" customFormat="1" ht="51" outlineLevel="1">
      <c r="A29" s="62">
        <v>13</v>
      </c>
      <c r="B29" s="60" t="s">
        <v>417</v>
      </c>
      <c r="C29" s="51" t="s">
        <v>22</v>
      </c>
      <c r="D29" s="51" t="s">
        <v>3</v>
      </c>
      <c r="E29" s="51" t="s">
        <v>1</v>
      </c>
      <c r="F29" s="52"/>
      <c r="G29" s="52"/>
      <c r="H29" s="52"/>
      <c r="I29" s="52"/>
      <c r="J29" s="53">
        <v>0</v>
      </c>
      <c r="K29" s="54">
        <f>K30</f>
        <v>8000000</v>
      </c>
      <c r="L29" s="38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6">
        <v>0</v>
      </c>
      <c r="AD29" s="25">
        <v>0</v>
      </c>
      <c r="AE29" s="22"/>
    </row>
    <row r="30" spans="1:31" ht="51" outlineLevel="2">
      <c r="A30" s="62">
        <v>14</v>
      </c>
      <c r="B30" s="55" t="s">
        <v>5</v>
      </c>
      <c r="C30" s="56" t="s">
        <v>22</v>
      </c>
      <c r="D30" s="56" t="s">
        <v>6</v>
      </c>
      <c r="E30" s="56" t="s">
        <v>1</v>
      </c>
      <c r="F30" s="57"/>
      <c r="G30" s="57"/>
      <c r="H30" s="57"/>
      <c r="I30" s="57"/>
      <c r="J30" s="58">
        <v>0</v>
      </c>
      <c r="K30" s="59">
        <f>K31</f>
        <v>8000000</v>
      </c>
      <c r="L30" s="39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5">
        <v>0</v>
      </c>
      <c r="AD30" s="4">
        <v>0</v>
      </c>
      <c r="AE30" s="1"/>
    </row>
    <row r="31" spans="1:31" ht="51" outlineLevel="3">
      <c r="A31" s="62">
        <v>15</v>
      </c>
      <c r="B31" s="55" t="s">
        <v>7</v>
      </c>
      <c r="C31" s="56" t="s">
        <v>22</v>
      </c>
      <c r="D31" s="56" t="s">
        <v>8</v>
      </c>
      <c r="E31" s="56" t="s">
        <v>1</v>
      </c>
      <c r="F31" s="57"/>
      <c r="G31" s="57"/>
      <c r="H31" s="57"/>
      <c r="I31" s="57"/>
      <c r="J31" s="58">
        <v>0</v>
      </c>
      <c r="K31" s="59">
        <f>K32</f>
        <v>8000000</v>
      </c>
      <c r="L31" s="39">
        <v>0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5">
        <v>0</v>
      </c>
      <c r="AD31" s="4">
        <v>0</v>
      </c>
      <c r="AE31" s="1"/>
    </row>
    <row r="32" spans="1:31" ht="25.5" outlineLevel="4">
      <c r="A32" s="62">
        <v>16</v>
      </c>
      <c r="B32" s="55" t="s">
        <v>16</v>
      </c>
      <c r="C32" s="56" t="s">
        <v>22</v>
      </c>
      <c r="D32" s="56" t="s">
        <v>23</v>
      </c>
      <c r="E32" s="56" t="s">
        <v>1</v>
      </c>
      <c r="F32" s="57"/>
      <c r="G32" s="57"/>
      <c r="H32" s="57"/>
      <c r="I32" s="57"/>
      <c r="J32" s="58">
        <v>0</v>
      </c>
      <c r="K32" s="59">
        <f>K33+K34+K35</f>
        <v>8000000</v>
      </c>
      <c r="L32" s="39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5">
        <v>0</v>
      </c>
      <c r="AD32" s="4">
        <v>0</v>
      </c>
      <c r="AE32" s="1"/>
    </row>
    <row r="33" spans="1:31" ht="25.5" outlineLevel="5">
      <c r="A33" s="62">
        <v>17</v>
      </c>
      <c r="B33" s="55" t="s">
        <v>11</v>
      </c>
      <c r="C33" s="56" t="s">
        <v>22</v>
      </c>
      <c r="D33" s="56" t="s">
        <v>23</v>
      </c>
      <c r="E33" s="56" t="s">
        <v>12</v>
      </c>
      <c r="F33" s="57"/>
      <c r="G33" s="57"/>
      <c r="H33" s="57"/>
      <c r="I33" s="57"/>
      <c r="J33" s="58">
        <v>0</v>
      </c>
      <c r="K33" s="59">
        <v>6937850</v>
      </c>
      <c r="L33" s="39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5">
        <v>0</v>
      </c>
      <c r="AD33" s="4">
        <v>0</v>
      </c>
      <c r="AE33" s="1"/>
    </row>
    <row r="34" spans="1:31" ht="25.5" outlineLevel="5">
      <c r="A34" s="62">
        <v>18</v>
      </c>
      <c r="B34" s="55" t="s">
        <v>18</v>
      </c>
      <c r="C34" s="56" t="s">
        <v>22</v>
      </c>
      <c r="D34" s="56" t="s">
        <v>23</v>
      </c>
      <c r="E34" s="56" t="s">
        <v>19</v>
      </c>
      <c r="F34" s="57"/>
      <c r="G34" s="57"/>
      <c r="H34" s="57"/>
      <c r="I34" s="57"/>
      <c r="J34" s="58">
        <v>0</v>
      </c>
      <c r="K34" s="59">
        <v>1056150</v>
      </c>
      <c r="L34" s="39">
        <v>0</v>
      </c>
      <c r="M34" s="4">
        <v>0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5">
        <v>0</v>
      </c>
      <c r="AD34" s="4">
        <v>0</v>
      </c>
      <c r="AE34" s="1"/>
    </row>
    <row r="35" spans="1:31" ht="15" outlineLevel="5">
      <c r="A35" s="62">
        <v>19</v>
      </c>
      <c r="B35" s="55" t="s">
        <v>20</v>
      </c>
      <c r="C35" s="56" t="s">
        <v>22</v>
      </c>
      <c r="D35" s="56" t="s">
        <v>23</v>
      </c>
      <c r="E35" s="56" t="s">
        <v>21</v>
      </c>
      <c r="F35" s="57"/>
      <c r="G35" s="57"/>
      <c r="H35" s="57"/>
      <c r="I35" s="57"/>
      <c r="J35" s="58">
        <v>0</v>
      </c>
      <c r="K35" s="59">
        <v>6000</v>
      </c>
      <c r="L35" s="39">
        <v>0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5">
        <v>0</v>
      </c>
      <c r="AD35" s="4">
        <v>0</v>
      </c>
      <c r="AE35" s="1"/>
    </row>
    <row r="36" spans="1:31" s="23" customFormat="1" ht="14.25" outlineLevel="1">
      <c r="A36" s="62">
        <v>20</v>
      </c>
      <c r="B36" s="60" t="s">
        <v>418</v>
      </c>
      <c r="C36" s="51" t="s">
        <v>24</v>
      </c>
      <c r="D36" s="51" t="s">
        <v>3</v>
      </c>
      <c r="E36" s="51" t="s">
        <v>1</v>
      </c>
      <c r="F36" s="52"/>
      <c r="G36" s="52"/>
      <c r="H36" s="52"/>
      <c r="I36" s="52"/>
      <c r="J36" s="53">
        <v>0</v>
      </c>
      <c r="K36" s="54">
        <f>K37</f>
        <v>12800</v>
      </c>
      <c r="L36" s="38">
        <v>0</v>
      </c>
      <c r="M36" s="25">
        <v>0</v>
      </c>
      <c r="N36" s="25">
        <v>0</v>
      </c>
      <c r="O36" s="25">
        <v>0</v>
      </c>
      <c r="P36" s="25">
        <v>0</v>
      </c>
      <c r="Q36" s="25">
        <v>0</v>
      </c>
      <c r="R36" s="25">
        <v>0</v>
      </c>
      <c r="S36" s="25">
        <v>0</v>
      </c>
      <c r="T36" s="25">
        <v>0</v>
      </c>
      <c r="U36" s="2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6">
        <v>0</v>
      </c>
      <c r="AD36" s="25">
        <v>0</v>
      </c>
      <c r="AE36" s="22"/>
    </row>
    <row r="37" spans="1:31" ht="15" outlineLevel="2">
      <c r="A37" s="62">
        <v>21</v>
      </c>
      <c r="B37" s="55" t="s">
        <v>14</v>
      </c>
      <c r="C37" s="56" t="s">
        <v>24</v>
      </c>
      <c r="D37" s="56" t="s">
        <v>15</v>
      </c>
      <c r="E37" s="56" t="s">
        <v>1</v>
      </c>
      <c r="F37" s="57"/>
      <c r="G37" s="57"/>
      <c r="H37" s="57"/>
      <c r="I37" s="57"/>
      <c r="J37" s="58">
        <v>0</v>
      </c>
      <c r="K37" s="59">
        <f>K38</f>
        <v>12800</v>
      </c>
      <c r="L37" s="39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5">
        <v>0</v>
      </c>
      <c r="AD37" s="4">
        <v>0</v>
      </c>
      <c r="AE37" s="1"/>
    </row>
    <row r="38" spans="1:31" ht="51" outlineLevel="4">
      <c r="A38" s="62">
        <v>22</v>
      </c>
      <c r="B38" s="55" t="s">
        <v>25</v>
      </c>
      <c r="C38" s="56" t="s">
        <v>24</v>
      </c>
      <c r="D38" s="56">
        <v>7003551200</v>
      </c>
      <c r="E38" s="56" t="s">
        <v>1</v>
      </c>
      <c r="F38" s="57"/>
      <c r="G38" s="57"/>
      <c r="H38" s="57"/>
      <c r="I38" s="57"/>
      <c r="J38" s="58">
        <v>0</v>
      </c>
      <c r="K38" s="59">
        <f>K39</f>
        <v>12800</v>
      </c>
      <c r="L38" s="39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5">
        <v>0</v>
      </c>
      <c r="AD38" s="4">
        <v>0</v>
      </c>
      <c r="AE38" s="1"/>
    </row>
    <row r="39" spans="1:31" ht="25.5" outlineLevel="5">
      <c r="A39" s="62">
        <v>23</v>
      </c>
      <c r="B39" s="55" t="s">
        <v>18</v>
      </c>
      <c r="C39" s="56" t="s">
        <v>24</v>
      </c>
      <c r="D39" s="56">
        <v>7003551200</v>
      </c>
      <c r="E39" s="56" t="s">
        <v>19</v>
      </c>
      <c r="F39" s="57"/>
      <c r="G39" s="57"/>
      <c r="H39" s="57"/>
      <c r="I39" s="57"/>
      <c r="J39" s="58">
        <v>0</v>
      </c>
      <c r="K39" s="59">
        <v>12800</v>
      </c>
      <c r="L39" s="39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5">
        <v>0</v>
      </c>
      <c r="AD39" s="4">
        <v>0</v>
      </c>
      <c r="AE39" s="1"/>
    </row>
    <row r="40" spans="1:31" s="23" customFormat="1" ht="38.25" outlineLevel="1">
      <c r="A40" s="62">
        <v>24</v>
      </c>
      <c r="B40" s="60" t="s">
        <v>419</v>
      </c>
      <c r="C40" s="51" t="s">
        <v>26</v>
      </c>
      <c r="D40" s="51" t="s">
        <v>3</v>
      </c>
      <c r="E40" s="51" t="s">
        <v>1</v>
      </c>
      <c r="F40" s="52"/>
      <c r="G40" s="52"/>
      <c r="H40" s="52"/>
      <c r="I40" s="52"/>
      <c r="J40" s="53">
        <v>0</v>
      </c>
      <c r="K40" s="54">
        <f>K41+K48</f>
        <v>5842600</v>
      </c>
      <c r="L40" s="38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  <c r="U40" s="2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6">
        <v>0</v>
      </c>
      <c r="AD40" s="25">
        <v>0</v>
      </c>
      <c r="AE40" s="22"/>
    </row>
    <row r="41" spans="1:31" ht="51" outlineLevel="2">
      <c r="A41" s="62">
        <v>25</v>
      </c>
      <c r="B41" s="55" t="s">
        <v>27</v>
      </c>
      <c r="C41" s="56" t="s">
        <v>26</v>
      </c>
      <c r="D41" s="56" t="s">
        <v>28</v>
      </c>
      <c r="E41" s="56" t="s">
        <v>1</v>
      </c>
      <c r="F41" s="57"/>
      <c r="G41" s="57"/>
      <c r="H41" s="57"/>
      <c r="I41" s="57"/>
      <c r="J41" s="58">
        <v>0</v>
      </c>
      <c r="K41" s="59">
        <f>K42+K44</f>
        <v>4337000</v>
      </c>
      <c r="L41" s="39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5">
        <v>0</v>
      </c>
      <c r="AD41" s="4">
        <v>0</v>
      </c>
      <c r="AE41" s="1"/>
    </row>
    <row r="42" spans="1:31" ht="25.5" outlineLevel="4">
      <c r="A42" s="62">
        <v>26</v>
      </c>
      <c r="B42" s="55" t="s">
        <v>29</v>
      </c>
      <c r="C42" s="56" t="s">
        <v>26</v>
      </c>
      <c r="D42" s="56" t="s">
        <v>30</v>
      </c>
      <c r="E42" s="56" t="s">
        <v>1</v>
      </c>
      <c r="F42" s="57"/>
      <c r="G42" s="57"/>
      <c r="H42" s="57"/>
      <c r="I42" s="57"/>
      <c r="J42" s="58">
        <v>0</v>
      </c>
      <c r="K42" s="59">
        <f>K43</f>
        <v>434000</v>
      </c>
      <c r="L42" s="39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5">
        <v>0</v>
      </c>
      <c r="AD42" s="4">
        <v>0</v>
      </c>
      <c r="AE42" s="1"/>
    </row>
    <row r="43" spans="1:31" ht="25.5" outlineLevel="5">
      <c r="A43" s="62">
        <v>27</v>
      </c>
      <c r="B43" s="55" t="s">
        <v>18</v>
      </c>
      <c r="C43" s="56" t="s">
        <v>26</v>
      </c>
      <c r="D43" s="56" t="s">
        <v>30</v>
      </c>
      <c r="E43" s="56" t="s">
        <v>19</v>
      </c>
      <c r="F43" s="57"/>
      <c r="G43" s="57"/>
      <c r="H43" s="57"/>
      <c r="I43" s="57"/>
      <c r="J43" s="58">
        <v>0</v>
      </c>
      <c r="K43" s="59">
        <v>434000</v>
      </c>
      <c r="L43" s="39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5">
        <v>0</v>
      </c>
      <c r="AD43" s="4">
        <v>0</v>
      </c>
      <c r="AE43" s="1"/>
    </row>
    <row r="44" spans="1:31" ht="25.5" outlineLevel="4">
      <c r="A44" s="62">
        <v>28</v>
      </c>
      <c r="B44" s="55" t="s">
        <v>16</v>
      </c>
      <c r="C44" s="56" t="s">
        <v>26</v>
      </c>
      <c r="D44" s="56" t="s">
        <v>31</v>
      </c>
      <c r="E44" s="56" t="s">
        <v>1</v>
      </c>
      <c r="F44" s="57"/>
      <c r="G44" s="57"/>
      <c r="H44" s="57"/>
      <c r="I44" s="57"/>
      <c r="J44" s="58">
        <v>0</v>
      </c>
      <c r="K44" s="59">
        <f>K45+K46+K47</f>
        <v>3903000</v>
      </c>
      <c r="L44" s="39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5">
        <v>0</v>
      </c>
      <c r="AD44" s="4">
        <v>0</v>
      </c>
      <c r="AE44" s="1"/>
    </row>
    <row r="45" spans="1:31" ht="25.5" outlineLevel="5">
      <c r="A45" s="62">
        <v>29</v>
      </c>
      <c r="B45" s="55" t="s">
        <v>11</v>
      </c>
      <c r="C45" s="56" t="s">
        <v>26</v>
      </c>
      <c r="D45" s="56" t="s">
        <v>31</v>
      </c>
      <c r="E45" s="56" t="s">
        <v>12</v>
      </c>
      <c r="F45" s="57"/>
      <c r="G45" s="57"/>
      <c r="H45" s="57"/>
      <c r="I45" s="57"/>
      <c r="J45" s="58">
        <v>0</v>
      </c>
      <c r="K45" s="59">
        <v>3290657</v>
      </c>
      <c r="L45" s="39">
        <v>0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5">
        <v>0</v>
      </c>
      <c r="AD45" s="4">
        <v>0</v>
      </c>
      <c r="AE45" s="1"/>
    </row>
    <row r="46" spans="1:31" ht="25.5" outlineLevel="5">
      <c r="A46" s="62">
        <v>30</v>
      </c>
      <c r="B46" s="55" t="s">
        <v>18</v>
      </c>
      <c r="C46" s="56" t="s">
        <v>26</v>
      </c>
      <c r="D46" s="56" t="s">
        <v>31</v>
      </c>
      <c r="E46" s="56" t="s">
        <v>19</v>
      </c>
      <c r="F46" s="57"/>
      <c r="G46" s="57"/>
      <c r="H46" s="57"/>
      <c r="I46" s="57"/>
      <c r="J46" s="58">
        <v>0</v>
      </c>
      <c r="K46" s="59">
        <v>610843</v>
      </c>
      <c r="L46" s="39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5">
        <v>0</v>
      </c>
      <c r="AD46" s="4">
        <v>0</v>
      </c>
      <c r="AE46" s="1"/>
    </row>
    <row r="47" spans="1:31" ht="15" outlineLevel="5">
      <c r="A47" s="62">
        <v>31</v>
      </c>
      <c r="B47" s="55" t="s">
        <v>20</v>
      </c>
      <c r="C47" s="56" t="s">
        <v>26</v>
      </c>
      <c r="D47" s="56" t="s">
        <v>31</v>
      </c>
      <c r="E47" s="56" t="s">
        <v>21</v>
      </c>
      <c r="F47" s="57"/>
      <c r="G47" s="57"/>
      <c r="H47" s="57"/>
      <c r="I47" s="57"/>
      <c r="J47" s="58">
        <v>0</v>
      </c>
      <c r="K47" s="59">
        <v>1500</v>
      </c>
      <c r="L47" s="39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5">
        <v>0</v>
      </c>
      <c r="AD47" s="4">
        <v>0</v>
      </c>
      <c r="AE47" s="1"/>
    </row>
    <row r="48" spans="1:31" ht="15" outlineLevel="2">
      <c r="A48" s="62">
        <v>32</v>
      </c>
      <c r="B48" s="55" t="s">
        <v>14</v>
      </c>
      <c r="C48" s="56" t="s">
        <v>26</v>
      </c>
      <c r="D48" s="56" t="s">
        <v>15</v>
      </c>
      <c r="E48" s="56" t="s">
        <v>1</v>
      </c>
      <c r="F48" s="57"/>
      <c r="G48" s="57"/>
      <c r="H48" s="57"/>
      <c r="I48" s="57"/>
      <c r="J48" s="58">
        <v>0</v>
      </c>
      <c r="K48" s="59">
        <f>K49+K53</f>
        <v>1505600</v>
      </c>
      <c r="L48" s="39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5">
        <v>0</v>
      </c>
      <c r="AD48" s="4">
        <v>0</v>
      </c>
      <c r="AE48" s="1"/>
    </row>
    <row r="49" spans="1:31" ht="25.5" outlineLevel="4">
      <c r="A49" s="62">
        <v>33</v>
      </c>
      <c r="B49" s="55" t="s">
        <v>16</v>
      </c>
      <c r="C49" s="56" t="s">
        <v>26</v>
      </c>
      <c r="D49" s="56" t="s">
        <v>32</v>
      </c>
      <c r="E49" s="56" t="s">
        <v>1</v>
      </c>
      <c r="F49" s="57"/>
      <c r="G49" s="57"/>
      <c r="H49" s="57"/>
      <c r="I49" s="57"/>
      <c r="J49" s="58">
        <v>0</v>
      </c>
      <c r="K49" s="59">
        <f>K50+K51+K52</f>
        <v>839618</v>
      </c>
      <c r="L49" s="39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5">
        <v>0</v>
      </c>
      <c r="AD49" s="4">
        <v>0</v>
      </c>
      <c r="AE49" s="1"/>
    </row>
    <row r="50" spans="1:31" ht="25.5" outlineLevel="5">
      <c r="A50" s="62">
        <v>34</v>
      </c>
      <c r="B50" s="55" t="s">
        <v>11</v>
      </c>
      <c r="C50" s="56" t="s">
        <v>26</v>
      </c>
      <c r="D50" s="56" t="s">
        <v>32</v>
      </c>
      <c r="E50" s="56" t="s">
        <v>12</v>
      </c>
      <c r="F50" s="57"/>
      <c r="G50" s="57"/>
      <c r="H50" s="57"/>
      <c r="I50" s="57"/>
      <c r="J50" s="58">
        <v>0</v>
      </c>
      <c r="K50" s="59">
        <v>543408</v>
      </c>
      <c r="L50" s="39">
        <v>0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5">
        <v>0</v>
      </c>
      <c r="AD50" s="4">
        <v>0</v>
      </c>
      <c r="AE50" s="1"/>
    </row>
    <row r="51" spans="1:31" ht="25.5" outlineLevel="5">
      <c r="A51" s="62">
        <v>35</v>
      </c>
      <c r="B51" s="55" t="s">
        <v>18</v>
      </c>
      <c r="C51" s="56" t="s">
        <v>26</v>
      </c>
      <c r="D51" s="56" t="s">
        <v>32</v>
      </c>
      <c r="E51" s="56" t="s">
        <v>19</v>
      </c>
      <c r="F51" s="57"/>
      <c r="G51" s="57"/>
      <c r="H51" s="57"/>
      <c r="I51" s="57"/>
      <c r="J51" s="58">
        <v>0</v>
      </c>
      <c r="K51" s="59">
        <v>295610</v>
      </c>
      <c r="L51" s="39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5">
        <v>0</v>
      </c>
      <c r="AD51" s="4">
        <v>0</v>
      </c>
      <c r="AE51" s="1"/>
    </row>
    <row r="52" spans="1:31" ht="15" outlineLevel="5">
      <c r="A52" s="62">
        <v>36</v>
      </c>
      <c r="B52" s="55" t="s">
        <v>20</v>
      </c>
      <c r="C52" s="56" t="s">
        <v>26</v>
      </c>
      <c r="D52" s="56" t="s">
        <v>32</v>
      </c>
      <c r="E52" s="56" t="s">
        <v>21</v>
      </c>
      <c r="F52" s="57"/>
      <c r="G52" s="57"/>
      <c r="H52" s="57"/>
      <c r="I52" s="57"/>
      <c r="J52" s="58">
        <v>0</v>
      </c>
      <c r="K52" s="59">
        <v>600</v>
      </c>
      <c r="L52" s="39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5">
        <v>0</v>
      </c>
      <c r="AD52" s="4">
        <v>0</v>
      </c>
      <c r="AE52" s="1"/>
    </row>
    <row r="53" spans="1:31" ht="25.5" outlineLevel="4">
      <c r="A53" s="62">
        <v>37</v>
      </c>
      <c r="B53" s="55" t="s">
        <v>33</v>
      </c>
      <c r="C53" s="56" t="s">
        <v>26</v>
      </c>
      <c r="D53" s="56" t="s">
        <v>34</v>
      </c>
      <c r="E53" s="56" t="s">
        <v>1</v>
      </c>
      <c r="F53" s="57"/>
      <c r="G53" s="57"/>
      <c r="H53" s="57"/>
      <c r="I53" s="57"/>
      <c r="J53" s="58">
        <v>0</v>
      </c>
      <c r="K53" s="59">
        <f>K54</f>
        <v>665982</v>
      </c>
      <c r="L53" s="39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5">
        <v>0</v>
      </c>
      <c r="AD53" s="4">
        <v>0</v>
      </c>
      <c r="AE53" s="1"/>
    </row>
    <row r="54" spans="1:31" ht="25.5" outlineLevel="5">
      <c r="A54" s="62">
        <v>38</v>
      </c>
      <c r="B54" s="55" t="s">
        <v>11</v>
      </c>
      <c r="C54" s="56" t="s">
        <v>26</v>
      </c>
      <c r="D54" s="56" t="s">
        <v>34</v>
      </c>
      <c r="E54" s="56" t="s">
        <v>12</v>
      </c>
      <c r="F54" s="57"/>
      <c r="G54" s="57"/>
      <c r="H54" s="57"/>
      <c r="I54" s="57"/>
      <c r="J54" s="58">
        <v>0</v>
      </c>
      <c r="K54" s="59">
        <v>665982</v>
      </c>
      <c r="L54" s="39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5">
        <v>0</v>
      </c>
      <c r="AD54" s="4">
        <v>0</v>
      </c>
      <c r="AE54" s="1"/>
    </row>
    <row r="55" spans="1:31" s="23" customFormat="1" ht="14.25" outlineLevel="1">
      <c r="A55" s="62">
        <v>39</v>
      </c>
      <c r="B55" s="60" t="s">
        <v>420</v>
      </c>
      <c r="C55" s="51" t="s">
        <v>35</v>
      </c>
      <c r="D55" s="51" t="s">
        <v>3</v>
      </c>
      <c r="E55" s="51" t="s">
        <v>1</v>
      </c>
      <c r="F55" s="52"/>
      <c r="G55" s="52"/>
      <c r="H55" s="52"/>
      <c r="I55" s="52"/>
      <c r="J55" s="53">
        <v>0</v>
      </c>
      <c r="K55" s="54">
        <f>K56</f>
        <v>1000000</v>
      </c>
      <c r="L55" s="38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  <c r="U55" s="2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6">
        <v>0</v>
      </c>
      <c r="AD55" s="25">
        <v>0</v>
      </c>
      <c r="AE55" s="22"/>
    </row>
    <row r="56" spans="1:31" ht="15" outlineLevel="2">
      <c r="A56" s="62">
        <v>40</v>
      </c>
      <c r="B56" s="55" t="s">
        <v>14</v>
      </c>
      <c r="C56" s="56" t="s">
        <v>35</v>
      </c>
      <c r="D56" s="56" t="s">
        <v>15</v>
      </c>
      <c r="E56" s="56" t="s">
        <v>1</v>
      </c>
      <c r="F56" s="57"/>
      <c r="G56" s="57"/>
      <c r="H56" s="57"/>
      <c r="I56" s="57"/>
      <c r="J56" s="58">
        <v>0</v>
      </c>
      <c r="K56" s="59">
        <f>K57</f>
        <v>1000000</v>
      </c>
      <c r="L56" s="39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5">
        <v>0</v>
      </c>
      <c r="AD56" s="4">
        <v>0</v>
      </c>
      <c r="AE56" s="1"/>
    </row>
    <row r="57" spans="1:31" ht="15" outlineLevel="4">
      <c r="A57" s="62">
        <v>41</v>
      </c>
      <c r="B57" s="55" t="s">
        <v>36</v>
      </c>
      <c r="C57" s="56" t="s">
        <v>35</v>
      </c>
      <c r="D57" s="56" t="s">
        <v>37</v>
      </c>
      <c r="E57" s="56" t="s">
        <v>1</v>
      </c>
      <c r="F57" s="57"/>
      <c r="G57" s="57"/>
      <c r="H57" s="57"/>
      <c r="I57" s="57"/>
      <c r="J57" s="58">
        <v>0</v>
      </c>
      <c r="K57" s="59">
        <f>K58</f>
        <v>1000000</v>
      </c>
      <c r="L57" s="39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5">
        <v>0</v>
      </c>
      <c r="AD57" s="4">
        <v>0</v>
      </c>
      <c r="AE57" s="1"/>
    </row>
    <row r="58" spans="1:31" ht="15" outlineLevel="5">
      <c r="A58" s="62">
        <v>42</v>
      </c>
      <c r="B58" s="55" t="s">
        <v>38</v>
      </c>
      <c r="C58" s="56" t="s">
        <v>35</v>
      </c>
      <c r="D58" s="56" t="s">
        <v>37</v>
      </c>
      <c r="E58" s="56" t="s">
        <v>39</v>
      </c>
      <c r="F58" s="57"/>
      <c r="G58" s="57"/>
      <c r="H58" s="57"/>
      <c r="I58" s="57"/>
      <c r="J58" s="58">
        <v>0</v>
      </c>
      <c r="K58" s="59">
        <v>1000000</v>
      </c>
      <c r="L58" s="39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4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5">
        <v>0</v>
      </c>
      <c r="AD58" s="4">
        <v>0</v>
      </c>
      <c r="AE58" s="1"/>
    </row>
    <row r="59" spans="1:31" s="23" customFormat="1" ht="14.25" outlineLevel="1">
      <c r="A59" s="62">
        <v>43</v>
      </c>
      <c r="B59" s="60" t="s">
        <v>421</v>
      </c>
      <c r="C59" s="51" t="s">
        <v>40</v>
      </c>
      <c r="D59" s="51" t="s">
        <v>3</v>
      </c>
      <c r="E59" s="51" t="s">
        <v>1</v>
      </c>
      <c r="F59" s="52"/>
      <c r="G59" s="52"/>
      <c r="H59" s="52"/>
      <c r="I59" s="52"/>
      <c r="J59" s="53">
        <v>0</v>
      </c>
      <c r="K59" s="54">
        <f>K60+K66+K77+K80+K91+K97</f>
        <v>15364500</v>
      </c>
      <c r="L59" s="38">
        <v>0</v>
      </c>
      <c r="M59" s="25">
        <v>0</v>
      </c>
      <c r="N59" s="25">
        <v>0</v>
      </c>
      <c r="O59" s="25">
        <v>0</v>
      </c>
      <c r="P59" s="25">
        <v>0</v>
      </c>
      <c r="Q59" s="25">
        <v>0</v>
      </c>
      <c r="R59" s="25">
        <v>0</v>
      </c>
      <c r="S59" s="25">
        <v>0</v>
      </c>
      <c r="T59" s="25">
        <v>0</v>
      </c>
      <c r="U59" s="2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6">
        <v>0</v>
      </c>
      <c r="AD59" s="25">
        <v>0</v>
      </c>
      <c r="AE59" s="22"/>
    </row>
    <row r="60" spans="1:31" ht="38.25" outlineLevel="2">
      <c r="A60" s="62">
        <v>44</v>
      </c>
      <c r="B60" s="55" t="s">
        <v>41</v>
      </c>
      <c r="C60" s="56" t="s">
        <v>40</v>
      </c>
      <c r="D60" s="56" t="s">
        <v>42</v>
      </c>
      <c r="E60" s="56" t="s">
        <v>1</v>
      </c>
      <c r="F60" s="57"/>
      <c r="G60" s="57"/>
      <c r="H60" s="57"/>
      <c r="I60" s="57"/>
      <c r="J60" s="58">
        <v>0</v>
      </c>
      <c r="K60" s="59">
        <f>K61+K64</f>
        <v>1976400</v>
      </c>
      <c r="L60" s="39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5">
        <v>0</v>
      </c>
      <c r="AD60" s="4">
        <v>0</v>
      </c>
      <c r="AE60" s="1"/>
    </row>
    <row r="61" spans="1:31" ht="25.5" outlineLevel="4">
      <c r="A61" s="62">
        <v>45</v>
      </c>
      <c r="B61" s="55" t="s">
        <v>43</v>
      </c>
      <c r="C61" s="56" t="s">
        <v>40</v>
      </c>
      <c r="D61" s="56" t="s">
        <v>44</v>
      </c>
      <c r="E61" s="56" t="s">
        <v>1</v>
      </c>
      <c r="F61" s="57"/>
      <c r="G61" s="57"/>
      <c r="H61" s="57"/>
      <c r="I61" s="57"/>
      <c r="J61" s="58">
        <v>0</v>
      </c>
      <c r="K61" s="59">
        <f>K62+K63</f>
        <v>183400</v>
      </c>
      <c r="L61" s="39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5">
        <v>0</v>
      </c>
      <c r="AD61" s="4">
        <v>0</v>
      </c>
      <c r="AE61" s="1"/>
    </row>
    <row r="62" spans="1:31" ht="25.5" outlineLevel="5">
      <c r="A62" s="62">
        <v>46</v>
      </c>
      <c r="B62" s="55" t="s">
        <v>11</v>
      </c>
      <c r="C62" s="56" t="s">
        <v>40</v>
      </c>
      <c r="D62" s="56" t="s">
        <v>44</v>
      </c>
      <c r="E62" s="56" t="s">
        <v>12</v>
      </c>
      <c r="F62" s="57"/>
      <c r="G62" s="57"/>
      <c r="H62" s="57"/>
      <c r="I62" s="57"/>
      <c r="J62" s="58">
        <v>0</v>
      </c>
      <c r="K62" s="59">
        <v>98400</v>
      </c>
      <c r="L62" s="39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5">
        <v>0</v>
      </c>
      <c r="AD62" s="4">
        <v>0</v>
      </c>
      <c r="AE62" s="1"/>
    </row>
    <row r="63" spans="1:31" ht="25.5" outlineLevel="5">
      <c r="A63" s="62">
        <v>47</v>
      </c>
      <c r="B63" s="55" t="s">
        <v>18</v>
      </c>
      <c r="C63" s="56" t="s">
        <v>40</v>
      </c>
      <c r="D63" s="56" t="s">
        <v>44</v>
      </c>
      <c r="E63" s="56" t="s">
        <v>19</v>
      </c>
      <c r="F63" s="57"/>
      <c r="G63" s="57"/>
      <c r="H63" s="57"/>
      <c r="I63" s="57"/>
      <c r="J63" s="58">
        <v>0</v>
      </c>
      <c r="K63" s="59">
        <v>85000</v>
      </c>
      <c r="L63" s="39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5">
        <v>0</v>
      </c>
      <c r="AD63" s="4">
        <v>0</v>
      </c>
      <c r="AE63" s="1"/>
    </row>
    <row r="64" spans="1:31" ht="38.25" outlineLevel="4">
      <c r="A64" s="62">
        <v>48</v>
      </c>
      <c r="B64" s="55" t="s">
        <v>45</v>
      </c>
      <c r="C64" s="56" t="s">
        <v>40</v>
      </c>
      <c r="D64" s="56" t="s">
        <v>46</v>
      </c>
      <c r="E64" s="56" t="s">
        <v>1</v>
      </c>
      <c r="F64" s="57"/>
      <c r="G64" s="57"/>
      <c r="H64" s="57"/>
      <c r="I64" s="57"/>
      <c r="J64" s="58">
        <v>0</v>
      </c>
      <c r="K64" s="59">
        <f>K65</f>
        <v>1793000</v>
      </c>
      <c r="L64" s="39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5">
        <v>0</v>
      </c>
      <c r="AD64" s="4">
        <v>0</v>
      </c>
      <c r="AE64" s="1"/>
    </row>
    <row r="65" spans="1:31" ht="25.5" outlineLevel="5">
      <c r="A65" s="62">
        <v>49</v>
      </c>
      <c r="B65" s="55" t="s">
        <v>47</v>
      </c>
      <c r="C65" s="56" t="s">
        <v>40</v>
      </c>
      <c r="D65" s="56" t="s">
        <v>46</v>
      </c>
      <c r="E65" s="56" t="s">
        <v>48</v>
      </c>
      <c r="F65" s="57"/>
      <c r="G65" s="57"/>
      <c r="H65" s="57"/>
      <c r="I65" s="57"/>
      <c r="J65" s="58">
        <v>0</v>
      </c>
      <c r="K65" s="59">
        <v>1793000</v>
      </c>
      <c r="L65" s="39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5">
        <v>0</v>
      </c>
      <c r="AD65" s="4">
        <v>0</v>
      </c>
      <c r="AE65" s="1"/>
    </row>
    <row r="66" spans="1:31" ht="51" outlineLevel="2">
      <c r="A66" s="62">
        <v>50</v>
      </c>
      <c r="B66" s="55" t="s">
        <v>49</v>
      </c>
      <c r="C66" s="56" t="s">
        <v>40</v>
      </c>
      <c r="D66" s="56" t="s">
        <v>50</v>
      </c>
      <c r="E66" s="56" t="s">
        <v>1</v>
      </c>
      <c r="F66" s="57"/>
      <c r="G66" s="57"/>
      <c r="H66" s="57"/>
      <c r="I66" s="57"/>
      <c r="J66" s="58">
        <v>0</v>
      </c>
      <c r="K66" s="59">
        <f>K67+K70+K72+K74</f>
        <v>381500</v>
      </c>
      <c r="L66" s="39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5">
        <v>0</v>
      </c>
      <c r="AD66" s="4">
        <v>0</v>
      </c>
      <c r="AE66" s="1"/>
    </row>
    <row r="67" spans="1:31" ht="38.25" outlineLevel="4">
      <c r="A67" s="62">
        <v>51</v>
      </c>
      <c r="B67" s="55" t="s">
        <v>51</v>
      </c>
      <c r="C67" s="56" t="s">
        <v>40</v>
      </c>
      <c r="D67" s="56" t="s">
        <v>52</v>
      </c>
      <c r="E67" s="56" t="s">
        <v>1</v>
      </c>
      <c r="F67" s="57"/>
      <c r="G67" s="57"/>
      <c r="H67" s="57"/>
      <c r="I67" s="57"/>
      <c r="J67" s="58">
        <v>0</v>
      </c>
      <c r="K67" s="59">
        <f>K68+K69</f>
        <v>238000</v>
      </c>
      <c r="L67" s="39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5">
        <v>0</v>
      </c>
      <c r="AD67" s="4">
        <v>0</v>
      </c>
      <c r="AE67" s="1"/>
    </row>
    <row r="68" spans="1:31" ht="25.5" outlineLevel="5">
      <c r="A68" s="62">
        <v>52</v>
      </c>
      <c r="B68" s="55" t="s">
        <v>11</v>
      </c>
      <c r="C68" s="56" t="s">
        <v>40</v>
      </c>
      <c r="D68" s="56" t="s">
        <v>52</v>
      </c>
      <c r="E68" s="56" t="s">
        <v>12</v>
      </c>
      <c r="F68" s="57"/>
      <c r="G68" s="57"/>
      <c r="H68" s="57"/>
      <c r="I68" s="57"/>
      <c r="J68" s="58">
        <v>0</v>
      </c>
      <c r="K68" s="59">
        <v>12000</v>
      </c>
      <c r="L68" s="39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5">
        <v>0</v>
      </c>
      <c r="AD68" s="4">
        <v>0</v>
      </c>
      <c r="AE68" s="1"/>
    </row>
    <row r="69" spans="1:31" ht="25.5" outlineLevel="5">
      <c r="A69" s="62">
        <v>53</v>
      </c>
      <c r="B69" s="55" t="s">
        <v>18</v>
      </c>
      <c r="C69" s="56" t="s">
        <v>40</v>
      </c>
      <c r="D69" s="56" t="s">
        <v>52</v>
      </c>
      <c r="E69" s="56" t="s">
        <v>19</v>
      </c>
      <c r="F69" s="57"/>
      <c r="G69" s="57"/>
      <c r="H69" s="57"/>
      <c r="I69" s="57"/>
      <c r="J69" s="58">
        <v>0</v>
      </c>
      <c r="K69" s="59">
        <v>226000</v>
      </c>
      <c r="L69" s="39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5">
        <v>0</v>
      </c>
      <c r="AD69" s="4">
        <v>0</v>
      </c>
      <c r="AE69" s="1"/>
    </row>
    <row r="70" spans="1:31" ht="65.25" customHeight="1" outlineLevel="4">
      <c r="A70" s="62">
        <v>54</v>
      </c>
      <c r="B70" s="55" t="s">
        <v>53</v>
      </c>
      <c r="C70" s="56" t="s">
        <v>40</v>
      </c>
      <c r="D70" s="56" t="s">
        <v>54</v>
      </c>
      <c r="E70" s="56" t="s">
        <v>1</v>
      </c>
      <c r="F70" s="57"/>
      <c r="G70" s="57"/>
      <c r="H70" s="57"/>
      <c r="I70" s="57"/>
      <c r="J70" s="58">
        <v>0</v>
      </c>
      <c r="K70" s="59">
        <f>K71</f>
        <v>37000</v>
      </c>
      <c r="L70" s="39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5">
        <v>0</v>
      </c>
      <c r="AD70" s="4">
        <v>0</v>
      </c>
      <c r="AE70" s="1"/>
    </row>
    <row r="71" spans="1:31" ht="25.5" outlineLevel="5">
      <c r="A71" s="62">
        <v>55</v>
      </c>
      <c r="B71" s="55" t="s">
        <v>18</v>
      </c>
      <c r="C71" s="56" t="s">
        <v>40</v>
      </c>
      <c r="D71" s="56" t="s">
        <v>54</v>
      </c>
      <c r="E71" s="56" t="s">
        <v>19</v>
      </c>
      <c r="F71" s="57"/>
      <c r="G71" s="57"/>
      <c r="H71" s="57"/>
      <c r="I71" s="57"/>
      <c r="J71" s="58">
        <v>0</v>
      </c>
      <c r="K71" s="59">
        <v>37000</v>
      </c>
      <c r="L71" s="39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5">
        <v>0</v>
      </c>
      <c r="AD71" s="4">
        <v>0</v>
      </c>
      <c r="AE71" s="1"/>
    </row>
    <row r="72" spans="1:31" ht="65.25" customHeight="1" outlineLevel="4">
      <c r="A72" s="62">
        <v>56</v>
      </c>
      <c r="B72" s="55" t="s">
        <v>55</v>
      </c>
      <c r="C72" s="56" t="s">
        <v>40</v>
      </c>
      <c r="D72" s="56" t="s">
        <v>56</v>
      </c>
      <c r="E72" s="56" t="s">
        <v>1</v>
      </c>
      <c r="F72" s="57"/>
      <c r="G72" s="57"/>
      <c r="H72" s="57"/>
      <c r="I72" s="57"/>
      <c r="J72" s="58">
        <v>0</v>
      </c>
      <c r="K72" s="59">
        <f>K73</f>
        <v>100</v>
      </c>
      <c r="L72" s="39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5">
        <v>0</v>
      </c>
      <c r="AD72" s="4">
        <v>0</v>
      </c>
      <c r="AE72" s="1"/>
    </row>
    <row r="73" spans="1:31" ht="25.5" outlineLevel="5">
      <c r="A73" s="62">
        <v>57</v>
      </c>
      <c r="B73" s="55" t="s">
        <v>18</v>
      </c>
      <c r="C73" s="56" t="s">
        <v>40</v>
      </c>
      <c r="D73" s="56" t="s">
        <v>56</v>
      </c>
      <c r="E73" s="56" t="s">
        <v>19</v>
      </c>
      <c r="F73" s="57"/>
      <c r="G73" s="57"/>
      <c r="H73" s="57"/>
      <c r="I73" s="57"/>
      <c r="J73" s="58">
        <v>0</v>
      </c>
      <c r="K73" s="59">
        <v>100</v>
      </c>
      <c r="L73" s="39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5">
        <v>0</v>
      </c>
      <c r="AD73" s="4">
        <v>0</v>
      </c>
      <c r="AE73" s="1"/>
    </row>
    <row r="74" spans="1:31" ht="38.25" customHeight="1" outlineLevel="4">
      <c r="A74" s="62">
        <v>58</v>
      </c>
      <c r="B74" s="55" t="s">
        <v>57</v>
      </c>
      <c r="C74" s="56" t="s">
        <v>40</v>
      </c>
      <c r="D74" s="56" t="s">
        <v>58</v>
      </c>
      <c r="E74" s="56" t="s">
        <v>1</v>
      </c>
      <c r="F74" s="57"/>
      <c r="G74" s="57"/>
      <c r="H74" s="57"/>
      <c r="I74" s="57"/>
      <c r="J74" s="58">
        <v>0</v>
      </c>
      <c r="K74" s="59">
        <f>K75+K76</f>
        <v>106400</v>
      </c>
      <c r="L74" s="39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5">
        <v>0</v>
      </c>
      <c r="AD74" s="4">
        <v>0</v>
      </c>
      <c r="AE74" s="1"/>
    </row>
    <row r="75" spans="1:31" ht="25.5" outlineLevel="5">
      <c r="A75" s="62">
        <v>59</v>
      </c>
      <c r="B75" s="55" t="s">
        <v>11</v>
      </c>
      <c r="C75" s="56" t="s">
        <v>40</v>
      </c>
      <c r="D75" s="56" t="s">
        <v>58</v>
      </c>
      <c r="E75" s="56" t="s">
        <v>12</v>
      </c>
      <c r="F75" s="57"/>
      <c r="G75" s="57"/>
      <c r="H75" s="57"/>
      <c r="I75" s="57"/>
      <c r="J75" s="58">
        <v>0</v>
      </c>
      <c r="K75" s="59">
        <v>20000</v>
      </c>
      <c r="L75" s="39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5">
        <v>0</v>
      </c>
      <c r="AD75" s="4">
        <v>0</v>
      </c>
      <c r="AE75" s="1"/>
    </row>
    <row r="76" spans="1:31" ht="25.5" outlineLevel="5">
      <c r="A76" s="62">
        <v>60</v>
      </c>
      <c r="B76" s="55" t="s">
        <v>18</v>
      </c>
      <c r="C76" s="56" t="s">
        <v>40</v>
      </c>
      <c r="D76" s="56" t="s">
        <v>58</v>
      </c>
      <c r="E76" s="56" t="s">
        <v>19</v>
      </c>
      <c r="F76" s="57"/>
      <c r="G76" s="57"/>
      <c r="H76" s="57"/>
      <c r="I76" s="57"/>
      <c r="J76" s="58">
        <v>0</v>
      </c>
      <c r="K76" s="59">
        <v>86400</v>
      </c>
      <c r="L76" s="39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5">
        <v>0</v>
      </c>
      <c r="AD76" s="4">
        <v>0</v>
      </c>
      <c r="AE76" s="1"/>
    </row>
    <row r="77" spans="1:31" ht="38.25" outlineLevel="2">
      <c r="A77" s="62">
        <v>61</v>
      </c>
      <c r="B77" s="55" t="s">
        <v>59</v>
      </c>
      <c r="C77" s="56" t="s">
        <v>40</v>
      </c>
      <c r="D77" s="56" t="s">
        <v>60</v>
      </c>
      <c r="E77" s="56" t="s">
        <v>1</v>
      </c>
      <c r="F77" s="57"/>
      <c r="G77" s="57"/>
      <c r="H77" s="57"/>
      <c r="I77" s="57"/>
      <c r="J77" s="58">
        <v>0</v>
      </c>
      <c r="K77" s="59">
        <f>K78</f>
        <v>3000</v>
      </c>
      <c r="L77" s="39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5">
        <v>0</v>
      </c>
      <c r="AD77" s="4">
        <v>0</v>
      </c>
      <c r="AE77" s="1"/>
    </row>
    <row r="78" spans="1:31" ht="51" outlineLevel="4">
      <c r="A78" s="62">
        <v>62</v>
      </c>
      <c r="B78" s="55" t="s">
        <v>61</v>
      </c>
      <c r="C78" s="56" t="s">
        <v>40</v>
      </c>
      <c r="D78" s="56" t="s">
        <v>62</v>
      </c>
      <c r="E78" s="56" t="s">
        <v>1</v>
      </c>
      <c r="F78" s="57"/>
      <c r="G78" s="57"/>
      <c r="H78" s="57"/>
      <c r="I78" s="57"/>
      <c r="J78" s="58">
        <v>0</v>
      </c>
      <c r="K78" s="59">
        <f>K79</f>
        <v>3000</v>
      </c>
      <c r="L78" s="39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5">
        <v>0</v>
      </c>
      <c r="AD78" s="4">
        <v>0</v>
      </c>
      <c r="AE78" s="1"/>
    </row>
    <row r="79" spans="1:31" ht="25.5" outlineLevel="5">
      <c r="A79" s="62">
        <v>63</v>
      </c>
      <c r="B79" s="55" t="s">
        <v>18</v>
      </c>
      <c r="C79" s="56" t="s">
        <v>40</v>
      </c>
      <c r="D79" s="56" t="s">
        <v>62</v>
      </c>
      <c r="E79" s="56" t="s">
        <v>19</v>
      </c>
      <c r="F79" s="57"/>
      <c r="G79" s="57"/>
      <c r="H79" s="57"/>
      <c r="I79" s="57"/>
      <c r="J79" s="58">
        <v>0</v>
      </c>
      <c r="K79" s="59">
        <v>3000</v>
      </c>
      <c r="L79" s="39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5">
        <v>0</v>
      </c>
      <c r="AD79" s="4">
        <v>0</v>
      </c>
      <c r="AE79" s="1"/>
    </row>
    <row r="80" spans="1:31" ht="51" outlineLevel="2">
      <c r="A80" s="62">
        <v>64</v>
      </c>
      <c r="B80" s="55" t="s">
        <v>5</v>
      </c>
      <c r="C80" s="56" t="s">
        <v>40</v>
      </c>
      <c r="D80" s="56" t="s">
        <v>6</v>
      </c>
      <c r="E80" s="56" t="s">
        <v>1</v>
      </c>
      <c r="F80" s="57"/>
      <c r="G80" s="57"/>
      <c r="H80" s="57"/>
      <c r="I80" s="57"/>
      <c r="J80" s="58">
        <v>0</v>
      </c>
      <c r="K80" s="59">
        <f>K81+K84+K87</f>
        <v>5644000</v>
      </c>
      <c r="L80" s="39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5">
        <v>0</v>
      </c>
      <c r="AD80" s="4">
        <v>0</v>
      </c>
      <c r="AE80" s="1"/>
    </row>
    <row r="81" spans="1:31" ht="25.5" outlineLevel="3">
      <c r="A81" s="62">
        <v>65</v>
      </c>
      <c r="B81" s="55" t="s">
        <v>63</v>
      </c>
      <c r="C81" s="56" t="s">
        <v>40</v>
      </c>
      <c r="D81" s="56" t="s">
        <v>64</v>
      </c>
      <c r="E81" s="56" t="s">
        <v>1</v>
      </c>
      <c r="F81" s="57"/>
      <c r="G81" s="57"/>
      <c r="H81" s="57"/>
      <c r="I81" s="57"/>
      <c r="J81" s="58">
        <v>0</v>
      </c>
      <c r="K81" s="59">
        <f>K82</f>
        <v>25000</v>
      </c>
      <c r="L81" s="39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5">
        <v>0</v>
      </c>
      <c r="AD81" s="4">
        <v>0</v>
      </c>
      <c r="AE81" s="1"/>
    </row>
    <row r="82" spans="1:31" ht="51" outlineLevel="4">
      <c r="A82" s="62">
        <v>66</v>
      </c>
      <c r="B82" s="55" t="s">
        <v>65</v>
      </c>
      <c r="C82" s="56" t="s">
        <v>40</v>
      </c>
      <c r="D82" s="56" t="s">
        <v>66</v>
      </c>
      <c r="E82" s="56" t="s">
        <v>1</v>
      </c>
      <c r="F82" s="57"/>
      <c r="G82" s="57"/>
      <c r="H82" s="57"/>
      <c r="I82" s="57"/>
      <c r="J82" s="58">
        <v>0</v>
      </c>
      <c r="K82" s="59">
        <f>K83</f>
        <v>25000</v>
      </c>
      <c r="L82" s="39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5">
        <v>0</v>
      </c>
      <c r="AD82" s="4">
        <v>0</v>
      </c>
      <c r="AE82" s="1"/>
    </row>
    <row r="83" spans="1:31" ht="25.5" outlineLevel="5">
      <c r="A83" s="62">
        <v>67</v>
      </c>
      <c r="B83" s="55" t="s">
        <v>18</v>
      </c>
      <c r="C83" s="56" t="s">
        <v>40</v>
      </c>
      <c r="D83" s="56" t="s">
        <v>66</v>
      </c>
      <c r="E83" s="56" t="s">
        <v>19</v>
      </c>
      <c r="F83" s="57"/>
      <c r="G83" s="57"/>
      <c r="H83" s="57"/>
      <c r="I83" s="57"/>
      <c r="J83" s="58">
        <v>0</v>
      </c>
      <c r="K83" s="59">
        <v>25000</v>
      </c>
      <c r="L83" s="39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5">
        <v>0</v>
      </c>
      <c r="AD83" s="4">
        <v>0</v>
      </c>
      <c r="AE83" s="1"/>
    </row>
    <row r="84" spans="1:31" ht="25.5" outlineLevel="3">
      <c r="A84" s="62">
        <v>68</v>
      </c>
      <c r="B84" s="55" t="s">
        <v>67</v>
      </c>
      <c r="C84" s="56" t="s">
        <v>40</v>
      </c>
      <c r="D84" s="56" t="s">
        <v>68</v>
      </c>
      <c r="E84" s="56" t="s">
        <v>1</v>
      </c>
      <c r="F84" s="57"/>
      <c r="G84" s="57"/>
      <c r="H84" s="57"/>
      <c r="I84" s="57"/>
      <c r="J84" s="58">
        <v>0</v>
      </c>
      <c r="K84" s="59">
        <f>K85</f>
        <v>50000</v>
      </c>
      <c r="L84" s="39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5">
        <v>0</v>
      </c>
      <c r="AD84" s="4">
        <v>0</v>
      </c>
      <c r="AE84" s="1"/>
    </row>
    <row r="85" spans="1:31" ht="25.5" outlineLevel="4">
      <c r="A85" s="62">
        <v>69</v>
      </c>
      <c r="B85" s="55" t="s">
        <v>69</v>
      </c>
      <c r="C85" s="56" t="s">
        <v>40</v>
      </c>
      <c r="D85" s="56" t="s">
        <v>70</v>
      </c>
      <c r="E85" s="56" t="s">
        <v>1</v>
      </c>
      <c r="F85" s="57"/>
      <c r="G85" s="57"/>
      <c r="H85" s="57"/>
      <c r="I85" s="57"/>
      <c r="J85" s="58">
        <v>0</v>
      </c>
      <c r="K85" s="59">
        <f>K86</f>
        <v>50000</v>
      </c>
      <c r="L85" s="39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5">
        <v>0</v>
      </c>
      <c r="AD85" s="4">
        <v>0</v>
      </c>
      <c r="AE85" s="1"/>
    </row>
    <row r="86" spans="1:31" ht="25.5" outlineLevel="5">
      <c r="A86" s="62">
        <v>70</v>
      </c>
      <c r="B86" s="55" t="s">
        <v>18</v>
      </c>
      <c r="C86" s="56" t="s">
        <v>40</v>
      </c>
      <c r="D86" s="56" t="s">
        <v>70</v>
      </c>
      <c r="E86" s="56" t="s">
        <v>19</v>
      </c>
      <c r="F86" s="57"/>
      <c r="G86" s="57"/>
      <c r="H86" s="57"/>
      <c r="I86" s="57"/>
      <c r="J86" s="58">
        <v>0</v>
      </c>
      <c r="K86" s="59">
        <v>50000</v>
      </c>
      <c r="L86" s="39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5">
        <v>0</v>
      </c>
      <c r="AD86" s="4">
        <v>0</v>
      </c>
      <c r="AE86" s="1"/>
    </row>
    <row r="87" spans="1:31" ht="51" outlineLevel="3">
      <c r="A87" s="62">
        <v>71</v>
      </c>
      <c r="B87" s="55" t="s">
        <v>7</v>
      </c>
      <c r="C87" s="56" t="s">
        <v>40</v>
      </c>
      <c r="D87" s="56" t="s">
        <v>8</v>
      </c>
      <c r="E87" s="56" t="s">
        <v>1</v>
      </c>
      <c r="F87" s="57"/>
      <c r="G87" s="57"/>
      <c r="H87" s="57"/>
      <c r="I87" s="57"/>
      <c r="J87" s="58">
        <v>0</v>
      </c>
      <c r="K87" s="59">
        <f>K88</f>
        <v>5569000</v>
      </c>
      <c r="L87" s="39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5">
        <v>0</v>
      </c>
      <c r="AD87" s="4">
        <v>0</v>
      </c>
      <c r="AE87" s="1"/>
    </row>
    <row r="88" spans="1:31" ht="25.5" outlineLevel="4">
      <c r="A88" s="62">
        <v>72</v>
      </c>
      <c r="B88" s="55" t="s">
        <v>71</v>
      </c>
      <c r="C88" s="56" t="s">
        <v>40</v>
      </c>
      <c r="D88" s="56" t="s">
        <v>72</v>
      </c>
      <c r="E88" s="56" t="s">
        <v>1</v>
      </c>
      <c r="F88" s="57"/>
      <c r="G88" s="57"/>
      <c r="H88" s="57"/>
      <c r="I88" s="57"/>
      <c r="J88" s="58">
        <v>0</v>
      </c>
      <c r="K88" s="59">
        <f>K89+K90</f>
        <v>5569000</v>
      </c>
      <c r="L88" s="39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5">
        <v>0</v>
      </c>
      <c r="AD88" s="4">
        <v>0</v>
      </c>
      <c r="AE88" s="1"/>
    </row>
    <row r="89" spans="1:31" ht="25.5" outlineLevel="5">
      <c r="A89" s="62">
        <v>73</v>
      </c>
      <c r="B89" s="55" t="s">
        <v>18</v>
      </c>
      <c r="C89" s="56" t="s">
        <v>40</v>
      </c>
      <c r="D89" s="56" t="s">
        <v>72</v>
      </c>
      <c r="E89" s="56" t="s">
        <v>19</v>
      </c>
      <c r="F89" s="57"/>
      <c r="G89" s="57"/>
      <c r="H89" s="57"/>
      <c r="I89" s="57"/>
      <c r="J89" s="58">
        <v>0</v>
      </c>
      <c r="K89" s="59">
        <v>5489000</v>
      </c>
      <c r="L89" s="39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5">
        <v>0</v>
      </c>
      <c r="AD89" s="4">
        <v>0</v>
      </c>
      <c r="AE89" s="1"/>
    </row>
    <row r="90" spans="1:31" ht="15" outlineLevel="5">
      <c r="A90" s="62">
        <v>74</v>
      </c>
      <c r="B90" s="55" t="s">
        <v>20</v>
      </c>
      <c r="C90" s="56" t="s">
        <v>40</v>
      </c>
      <c r="D90" s="56" t="s">
        <v>72</v>
      </c>
      <c r="E90" s="56" t="s">
        <v>21</v>
      </c>
      <c r="F90" s="57"/>
      <c r="G90" s="57"/>
      <c r="H90" s="57"/>
      <c r="I90" s="57"/>
      <c r="J90" s="58">
        <v>0</v>
      </c>
      <c r="K90" s="59">
        <v>80000</v>
      </c>
      <c r="L90" s="39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5">
        <v>0</v>
      </c>
      <c r="AD90" s="4">
        <v>0</v>
      </c>
      <c r="AE90" s="1"/>
    </row>
    <row r="91" spans="1:31" ht="51" outlineLevel="2">
      <c r="A91" s="62">
        <v>75</v>
      </c>
      <c r="B91" s="55" t="s">
        <v>73</v>
      </c>
      <c r="C91" s="56" t="s">
        <v>40</v>
      </c>
      <c r="D91" s="56" t="s">
        <v>74</v>
      </c>
      <c r="E91" s="56" t="s">
        <v>1</v>
      </c>
      <c r="F91" s="57"/>
      <c r="G91" s="57"/>
      <c r="H91" s="57"/>
      <c r="I91" s="57"/>
      <c r="J91" s="58">
        <v>0</v>
      </c>
      <c r="K91" s="59">
        <f>K92</f>
        <v>1895000</v>
      </c>
      <c r="L91" s="39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5">
        <v>0</v>
      </c>
      <c r="AD91" s="4">
        <v>0</v>
      </c>
      <c r="AE91" s="1"/>
    </row>
    <row r="92" spans="1:31" ht="63.75" outlineLevel="3">
      <c r="A92" s="62">
        <v>76</v>
      </c>
      <c r="B92" s="55" t="s">
        <v>75</v>
      </c>
      <c r="C92" s="56" t="s">
        <v>40</v>
      </c>
      <c r="D92" s="56" t="s">
        <v>76</v>
      </c>
      <c r="E92" s="56" t="s">
        <v>1</v>
      </c>
      <c r="F92" s="57"/>
      <c r="G92" s="57"/>
      <c r="H92" s="57"/>
      <c r="I92" s="57"/>
      <c r="J92" s="58">
        <v>0</v>
      </c>
      <c r="K92" s="59">
        <f>K93</f>
        <v>1895000</v>
      </c>
      <c r="L92" s="39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5">
        <v>0</v>
      </c>
      <c r="AD92" s="4">
        <v>0</v>
      </c>
      <c r="AE92" s="1"/>
    </row>
    <row r="93" spans="1:31" ht="25.5" outlineLevel="4">
      <c r="A93" s="62">
        <v>77</v>
      </c>
      <c r="B93" s="55" t="s">
        <v>16</v>
      </c>
      <c r="C93" s="56" t="s">
        <v>40</v>
      </c>
      <c r="D93" s="56" t="s">
        <v>77</v>
      </c>
      <c r="E93" s="56" t="s">
        <v>1</v>
      </c>
      <c r="F93" s="57"/>
      <c r="G93" s="57"/>
      <c r="H93" s="57"/>
      <c r="I93" s="57"/>
      <c r="J93" s="58">
        <v>0</v>
      </c>
      <c r="K93" s="59">
        <f>K94+K95+K96</f>
        <v>1895000</v>
      </c>
      <c r="L93" s="39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5">
        <v>0</v>
      </c>
      <c r="AD93" s="4">
        <v>0</v>
      </c>
      <c r="AE93" s="1"/>
    </row>
    <row r="94" spans="1:31" ht="25.5" outlineLevel="5">
      <c r="A94" s="62">
        <v>78</v>
      </c>
      <c r="B94" s="55" t="s">
        <v>11</v>
      </c>
      <c r="C94" s="56" t="s">
        <v>40</v>
      </c>
      <c r="D94" s="56" t="s">
        <v>77</v>
      </c>
      <c r="E94" s="56" t="s">
        <v>12</v>
      </c>
      <c r="F94" s="57"/>
      <c r="G94" s="57"/>
      <c r="H94" s="57"/>
      <c r="I94" s="57"/>
      <c r="J94" s="58">
        <v>0</v>
      </c>
      <c r="K94" s="59">
        <v>1666990</v>
      </c>
      <c r="L94" s="39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5">
        <v>0</v>
      </c>
      <c r="AD94" s="4">
        <v>0</v>
      </c>
      <c r="AE94" s="1"/>
    </row>
    <row r="95" spans="1:31" ht="25.5" outlineLevel="5">
      <c r="A95" s="62">
        <v>79</v>
      </c>
      <c r="B95" s="55" t="s">
        <v>18</v>
      </c>
      <c r="C95" s="56" t="s">
        <v>40</v>
      </c>
      <c r="D95" s="56" t="s">
        <v>77</v>
      </c>
      <c r="E95" s="56" t="s">
        <v>19</v>
      </c>
      <c r="F95" s="57"/>
      <c r="G95" s="57"/>
      <c r="H95" s="57"/>
      <c r="I95" s="57"/>
      <c r="J95" s="58">
        <v>0</v>
      </c>
      <c r="K95" s="59">
        <v>226010</v>
      </c>
      <c r="L95" s="39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5">
        <v>0</v>
      </c>
      <c r="AD95" s="4">
        <v>0</v>
      </c>
      <c r="AE95" s="1"/>
    </row>
    <row r="96" spans="1:31" ht="15" outlineLevel="5">
      <c r="A96" s="62">
        <v>80</v>
      </c>
      <c r="B96" s="55" t="s">
        <v>20</v>
      </c>
      <c r="C96" s="56" t="s">
        <v>40</v>
      </c>
      <c r="D96" s="56" t="s">
        <v>77</v>
      </c>
      <c r="E96" s="56" t="s">
        <v>21</v>
      </c>
      <c r="F96" s="57"/>
      <c r="G96" s="57"/>
      <c r="H96" s="57"/>
      <c r="I96" s="57"/>
      <c r="J96" s="58">
        <v>0</v>
      </c>
      <c r="K96" s="59">
        <v>2000</v>
      </c>
      <c r="L96" s="39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5">
        <v>0</v>
      </c>
      <c r="AD96" s="4">
        <v>0</v>
      </c>
      <c r="AE96" s="1"/>
    </row>
    <row r="97" spans="1:31" ht="15" outlineLevel="2">
      <c r="A97" s="62">
        <v>81</v>
      </c>
      <c r="B97" s="55" t="s">
        <v>14</v>
      </c>
      <c r="C97" s="56" t="s">
        <v>40</v>
      </c>
      <c r="D97" s="56" t="s">
        <v>15</v>
      </c>
      <c r="E97" s="56" t="s">
        <v>1</v>
      </c>
      <c r="F97" s="57"/>
      <c r="G97" s="57"/>
      <c r="H97" s="57"/>
      <c r="I97" s="57"/>
      <c r="J97" s="58">
        <v>0</v>
      </c>
      <c r="K97" s="59">
        <f>K98+K100</f>
        <v>5464600</v>
      </c>
      <c r="L97" s="39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5">
        <v>0</v>
      </c>
      <c r="AD97" s="4">
        <v>0</v>
      </c>
      <c r="AE97" s="1"/>
    </row>
    <row r="98" spans="1:31" ht="25.5" outlineLevel="4">
      <c r="A98" s="62">
        <v>82</v>
      </c>
      <c r="B98" s="55" t="s">
        <v>71</v>
      </c>
      <c r="C98" s="56" t="s">
        <v>40</v>
      </c>
      <c r="D98" s="56" t="s">
        <v>78</v>
      </c>
      <c r="E98" s="56" t="s">
        <v>1</v>
      </c>
      <c r="F98" s="57"/>
      <c r="G98" s="57"/>
      <c r="H98" s="57"/>
      <c r="I98" s="57"/>
      <c r="J98" s="58">
        <v>0</v>
      </c>
      <c r="K98" s="59">
        <f>K99</f>
        <v>1464600</v>
      </c>
      <c r="L98" s="39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5">
        <v>0</v>
      </c>
      <c r="AD98" s="4">
        <v>0</v>
      </c>
      <c r="AE98" s="1"/>
    </row>
    <row r="99" spans="1:31" ht="25.5" outlineLevel="5">
      <c r="A99" s="62">
        <v>83</v>
      </c>
      <c r="B99" s="55" t="s">
        <v>18</v>
      </c>
      <c r="C99" s="56" t="s">
        <v>40</v>
      </c>
      <c r="D99" s="56" t="s">
        <v>78</v>
      </c>
      <c r="E99" s="56" t="s">
        <v>19</v>
      </c>
      <c r="F99" s="57"/>
      <c r="G99" s="57"/>
      <c r="H99" s="57"/>
      <c r="I99" s="57"/>
      <c r="J99" s="58">
        <v>0</v>
      </c>
      <c r="K99" s="59">
        <v>1464600</v>
      </c>
      <c r="L99" s="39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5">
        <v>0</v>
      </c>
      <c r="AD99" s="4">
        <v>0</v>
      </c>
      <c r="AE99" s="1"/>
    </row>
    <row r="100" spans="1:31" ht="38.25" outlineLevel="4">
      <c r="A100" s="62">
        <v>84</v>
      </c>
      <c r="B100" s="55" t="s">
        <v>79</v>
      </c>
      <c r="C100" s="56" t="s">
        <v>40</v>
      </c>
      <c r="D100" s="56" t="s">
        <v>80</v>
      </c>
      <c r="E100" s="56" t="s">
        <v>1</v>
      </c>
      <c r="F100" s="57"/>
      <c r="G100" s="57"/>
      <c r="H100" s="57"/>
      <c r="I100" s="57"/>
      <c r="J100" s="58">
        <v>0</v>
      </c>
      <c r="K100" s="59">
        <f>K101</f>
        <v>4000000</v>
      </c>
      <c r="L100" s="39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5">
        <v>0</v>
      </c>
      <c r="AD100" s="4">
        <v>0</v>
      </c>
      <c r="AE100" s="1"/>
    </row>
    <row r="101" spans="1:31" ht="25.5" outlineLevel="5">
      <c r="A101" s="62">
        <v>85</v>
      </c>
      <c r="B101" s="55" t="s">
        <v>18</v>
      </c>
      <c r="C101" s="56" t="s">
        <v>40</v>
      </c>
      <c r="D101" s="56" t="s">
        <v>80</v>
      </c>
      <c r="E101" s="56" t="s">
        <v>19</v>
      </c>
      <c r="F101" s="57"/>
      <c r="G101" s="57"/>
      <c r="H101" s="57"/>
      <c r="I101" s="57"/>
      <c r="J101" s="58">
        <v>0</v>
      </c>
      <c r="K101" s="59">
        <v>4000000</v>
      </c>
      <c r="L101" s="39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5">
        <v>0</v>
      </c>
      <c r="AD101" s="4">
        <v>0</v>
      </c>
      <c r="AE101" s="1"/>
    </row>
    <row r="102" spans="1:31" s="23" customFormat="1" ht="14.25">
      <c r="A102" s="62">
        <v>86</v>
      </c>
      <c r="B102" s="60" t="s">
        <v>422</v>
      </c>
      <c r="C102" s="51" t="s">
        <v>81</v>
      </c>
      <c r="D102" s="51" t="s">
        <v>3</v>
      </c>
      <c r="E102" s="51" t="s">
        <v>1</v>
      </c>
      <c r="F102" s="52"/>
      <c r="G102" s="52"/>
      <c r="H102" s="52"/>
      <c r="I102" s="52"/>
      <c r="J102" s="53">
        <v>0</v>
      </c>
      <c r="K102" s="54">
        <f>K103</f>
        <v>448700</v>
      </c>
      <c r="L102" s="38">
        <v>0</v>
      </c>
      <c r="M102" s="25">
        <v>0</v>
      </c>
      <c r="N102" s="25">
        <v>0</v>
      </c>
      <c r="O102" s="25">
        <v>0</v>
      </c>
      <c r="P102" s="25">
        <v>0</v>
      </c>
      <c r="Q102" s="25">
        <v>0</v>
      </c>
      <c r="R102" s="25">
        <v>0</v>
      </c>
      <c r="S102" s="25">
        <v>0</v>
      </c>
      <c r="T102" s="25">
        <v>0</v>
      </c>
      <c r="U102" s="25">
        <v>0</v>
      </c>
      <c r="V102" s="25">
        <v>0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6">
        <v>0</v>
      </c>
      <c r="AD102" s="25">
        <v>0</v>
      </c>
      <c r="AE102" s="22"/>
    </row>
    <row r="103" spans="1:31" s="23" customFormat="1" ht="14.25" outlineLevel="1">
      <c r="A103" s="62">
        <v>87</v>
      </c>
      <c r="B103" s="60" t="s">
        <v>423</v>
      </c>
      <c r="C103" s="51" t="s">
        <v>82</v>
      </c>
      <c r="D103" s="51" t="s">
        <v>3</v>
      </c>
      <c r="E103" s="51" t="s">
        <v>1</v>
      </c>
      <c r="F103" s="52"/>
      <c r="G103" s="52"/>
      <c r="H103" s="52"/>
      <c r="I103" s="52"/>
      <c r="J103" s="53">
        <v>0</v>
      </c>
      <c r="K103" s="54">
        <f>K104</f>
        <v>448700</v>
      </c>
      <c r="L103" s="38">
        <v>0</v>
      </c>
      <c r="M103" s="25">
        <v>0</v>
      </c>
      <c r="N103" s="25">
        <v>0</v>
      </c>
      <c r="O103" s="25">
        <v>0</v>
      </c>
      <c r="P103" s="25">
        <v>0</v>
      </c>
      <c r="Q103" s="25">
        <v>0</v>
      </c>
      <c r="R103" s="25">
        <v>0</v>
      </c>
      <c r="S103" s="25">
        <v>0</v>
      </c>
      <c r="T103" s="25">
        <v>0</v>
      </c>
      <c r="U103" s="25">
        <v>0</v>
      </c>
      <c r="V103" s="25">
        <v>0</v>
      </c>
      <c r="W103" s="25">
        <v>0</v>
      </c>
      <c r="X103" s="25">
        <v>0</v>
      </c>
      <c r="Y103" s="25">
        <v>0</v>
      </c>
      <c r="Z103" s="25">
        <v>0</v>
      </c>
      <c r="AA103" s="25">
        <v>0</v>
      </c>
      <c r="AB103" s="25">
        <v>0</v>
      </c>
      <c r="AC103" s="26">
        <v>0</v>
      </c>
      <c r="AD103" s="25">
        <v>0</v>
      </c>
      <c r="AE103" s="22"/>
    </row>
    <row r="104" spans="1:31" ht="51" outlineLevel="2">
      <c r="A104" s="62">
        <v>88</v>
      </c>
      <c r="B104" s="55" t="s">
        <v>83</v>
      </c>
      <c r="C104" s="56" t="s">
        <v>82</v>
      </c>
      <c r="D104" s="56" t="s">
        <v>84</v>
      </c>
      <c r="E104" s="56" t="s">
        <v>1</v>
      </c>
      <c r="F104" s="57"/>
      <c r="G104" s="57"/>
      <c r="H104" s="57"/>
      <c r="I104" s="57"/>
      <c r="J104" s="58">
        <v>0</v>
      </c>
      <c r="K104" s="59">
        <f>K105</f>
        <v>448700</v>
      </c>
      <c r="L104" s="39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5">
        <v>0</v>
      </c>
      <c r="AD104" s="4">
        <v>0</v>
      </c>
      <c r="AE104" s="1"/>
    </row>
    <row r="105" spans="1:31" ht="38.25" outlineLevel="3">
      <c r="A105" s="62">
        <v>89</v>
      </c>
      <c r="B105" s="55" t="s">
        <v>85</v>
      </c>
      <c r="C105" s="56" t="s">
        <v>82</v>
      </c>
      <c r="D105" s="56" t="s">
        <v>86</v>
      </c>
      <c r="E105" s="56" t="s">
        <v>1</v>
      </c>
      <c r="F105" s="57"/>
      <c r="G105" s="57"/>
      <c r="H105" s="57"/>
      <c r="I105" s="57"/>
      <c r="J105" s="58">
        <v>0</v>
      </c>
      <c r="K105" s="59">
        <f>K106</f>
        <v>448700</v>
      </c>
      <c r="L105" s="39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5">
        <v>0</v>
      </c>
      <c r="AD105" s="4">
        <v>0</v>
      </c>
      <c r="AE105" s="1"/>
    </row>
    <row r="106" spans="1:31" ht="25.5" outlineLevel="4">
      <c r="A106" s="62">
        <v>90</v>
      </c>
      <c r="B106" s="55" t="s">
        <v>87</v>
      </c>
      <c r="C106" s="56" t="s">
        <v>82</v>
      </c>
      <c r="D106" s="56" t="s">
        <v>88</v>
      </c>
      <c r="E106" s="56" t="s">
        <v>1</v>
      </c>
      <c r="F106" s="57"/>
      <c r="G106" s="57"/>
      <c r="H106" s="57"/>
      <c r="I106" s="57"/>
      <c r="J106" s="58">
        <v>0</v>
      </c>
      <c r="K106" s="59">
        <f>K107+K108</f>
        <v>448700</v>
      </c>
      <c r="L106" s="39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5">
        <v>0</v>
      </c>
      <c r="AD106" s="4">
        <v>0</v>
      </c>
      <c r="AE106" s="1"/>
    </row>
    <row r="107" spans="1:31" ht="25.5" outlineLevel="5">
      <c r="A107" s="62">
        <v>91</v>
      </c>
      <c r="B107" s="55" t="s">
        <v>11</v>
      </c>
      <c r="C107" s="56" t="s">
        <v>82</v>
      </c>
      <c r="D107" s="56" t="s">
        <v>88</v>
      </c>
      <c r="E107" s="56" t="s">
        <v>12</v>
      </c>
      <c r="F107" s="57"/>
      <c r="G107" s="57"/>
      <c r="H107" s="57"/>
      <c r="I107" s="57"/>
      <c r="J107" s="58">
        <v>0</v>
      </c>
      <c r="K107" s="59">
        <v>373640</v>
      </c>
      <c r="L107" s="39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5">
        <v>0</v>
      </c>
      <c r="AD107" s="4">
        <v>0</v>
      </c>
      <c r="AE107" s="1"/>
    </row>
    <row r="108" spans="1:31" ht="25.5" outlineLevel="5">
      <c r="A108" s="62">
        <v>92</v>
      </c>
      <c r="B108" s="55" t="s">
        <v>18</v>
      </c>
      <c r="C108" s="56" t="s">
        <v>82</v>
      </c>
      <c r="D108" s="56" t="s">
        <v>88</v>
      </c>
      <c r="E108" s="56" t="s">
        <v>19</v>
      </c>
      <c r="F108" s="57"/>
      <c r="G108" s="57"/>
      <c r="H108" s="57"/>
      <c r="I108" s="57"/>
      <c r="J108" s="58">
        <v>0</v>
      </c>
      <c r="K108" s="59">
        <v>75060</v>
      </c>
      <c r="L108" s="39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5">
        <v>0</v>
      </c>
      <c r="AD108" s="4">
        <v>0</v>
      </c>
      <c r="AE108" s="1"/>
    </row>
    <row r="109" spans="1:31" s="23" customFormat="1" ht="25.5">
      <c r="A109" s="62">
        <v>93</v>
      </c>
      <c r="B109" s="60" t="s">
        <v>424</v>
      </c>
      <c r="C109" s="51" t="s">
        <v>89</v>
      </c>
      <c r="D109" s="51" t="s">
        <v>3</v>
      </c>
      <c r="E109" s="51" t="s">
        <v>1</v>
      </c>
      <c r="F109" s="52"/>
      <c r="G109" s="52"/>
      <c r="H109" s="52"/>
      <c r="I109" s="52"/>
      <c r="J109" s="53">
        <v>0</v>
      </c>
      <c r="K109" s="54">
        <f>K110+K118+K123</f>
        <v>6069200</v>
      </c>
      <c r="L109" s="38">
        <v>0</v>
      </c>
      <c r="M109" s="25">
        <v>0</v>
      </c>
      <c r="N109" s="25">
        <v>0</v>
      </c>
      <c r="O109" s="25">
        <v>0</v>
      </c>
      <c r="P109" s="25">
        <v>0</v>
      </c>
      <c r="Q109" s="25">
        <v>0</v>
      </c>
      <c r="R109" s="25">
        <v>0</v>
      </c>
      <c r="S109" s="25">
        <v>0</v>
      </c>
      <c r="T109" s="25">
        <v>0</v>
      </c>
      <c r="U109" s="25">
        <v>0</v>
      </c>
      <c r="V109" s="25">
        <v>0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6">
        <v>0</v>
      </c>
      <c r="AD109" s="25">
        <v>0</v>
      </c>
      <c r="AE109" s="22"/>
    </row>
    <row r="110" spans="1:31" s="23" customFormat="1" ht="38.25" outlineLevel="1">
      <c r="A110" s="62">
        <v>94</v>
      </c>
      <c r="B110" s="60" t="s">
        <v>425</v>
      </c>
      <c r="C110" s="51" t="s">
        <v>90</v>
      </c>
      <c r="D110" s="51" t="s">
        <v>3</v>
      </c>
      <c r="E110" s="51" t="s">
        <v>1</v>
      </c>
      <c r="F110" s="52"/>
      <c r="G110" s="52"/>
      <c r="H110" s="52"/>
      <c r="I110" s="52"/>
      <c r="J110" s="53">
        <v>0</v>
      </c>
      <c r="K110" s="54">
        <f>K111</f>
        <v>5850200</v>
      </c>
      <c r="L110" s="38">
        <v>0</v>
      </c>
      <c r="M110" s="25">
        <v>0</v>
      </c>
      <c r="N110" s="25">
        <v>0</v>
      </c>
      <c r="O110" s="25">
        <v>0</v>
      </c>
      <c r="P110" s="25">
        <v>0</v>
      </c>
      <c r="Q110" s="25">
        <v>0</v>
      </c>
      <c r="R110" s="25">
        <v>0</v>
      </c>
      <c r="S110" s="25">
        <v>0</v>
      </c>
      <c r="T110" s="25">
        <v>0</v>
      </c>
      <c r="U110" s="25">
        <v>0</v>
      </c>
      <c r="V110" s="25">
        <v>0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6">
        <v>0</v>
      </c>
      <c r="AD110" s="25">
        <v>0</v>
      </c>
      <c r="AE110" s="22"/>
    </row>
    <row r="111" spans="1:31" ht="51" outlineLevel="2">
      <c r="A111" s="62">
        <v>95</v>
      </c>
      <c r="B111" s="55" t="s">
        <v>83</v>
      </c>
      <c r="C111" s="56" t="s">
        <v>90</v>
      </c>
      <c r="D111" s="56" t="s">
        <v>84</v>
      </c>
      <c r="E111" s="56" t="s">
        <v>1</v>
      </c>
      <c r="F111" s="57"/>
      <c r="G111" s="57"/>
      <c r="H111" s="57"/>
      <c r="I111" s="57"/>
      <c r="J111" s="58">
        <v>0</v>
      </c>
      <c r="K111" s="59">
        <f>K112</f>
        <v>5850200</v>
      </c>
      <c r="L111" s="39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5">
        <v>0</v>
      </c>
      <c r="AD111" s="4">
        <v>0</v>
      </c>
      <c r="AE111" s="1"/>
    </row>
    <row r="112" spans="1:31" ht="63.75" outlineLevel="3">
      <c r="A112" s="62">
        <v>96</v>
      </c>
      <c r="B112" s="55" t="s">
        <v>91</v>
      </c>
      <c r="C112" s="56" t="s">
        <v>90</v>
      </c>
      <c r="D112" s="56" t="s">
        <v>92</v>
      </c>
      <c r="E112" s="56" t="s">
        <v>1</v>
      </c>
      <c r="F112" s="57"/>
      <c r="G112" s="57"/>
      <c r="H112" s="57"/>
      <c r="I112" s="57"/>
      <c r="J112" s="58">
        <v>0</v>
      </c>
      <c r="K112" s="59">
        <f>K113+K115</f>
        <v>5850200</v>
      </c>
      <c r="L112" s="39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5">
        <v>0</v>
      </c>
      <c r="AD112" s="4">
        <v>0</v>
      </c>
      <c r="AE112" s="1"/>
    </row>
    <row r="113" spans="1:31" ht="51" outlineLevel="4">
      <c r="A113" s="62">
        <v>97</v>
      </c>
      <c r="B113" s="55" t="s">
        <v>93</v>
      </c>
      <c r="C113" s="56" t="s">
        <v>90</v>
      </c>
      <c r="D113" s="56" t="s">
        <v>94</v>
      </c>
      <c r="E113" s="56" t="s">
        <v>1</v>
      </c>
      <c r="F113" s="57"/>
      <c r="G113" s="57"/>
      <c r="H113" s="57"/>
      <c r="I113" s="57"/>
      <c r="J113" s="58">
        <v>0</v>
      </c>
      <c r="K113" s="59">
        <f>K114</f>
        <v>632600</v>
      </c>
      <c r="L113" s="39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5">
        <v>0</v>
      </c>
      <c r="AD113" s="4">
        <v>0</v>
      </c>
      <c r="AE113" s="1"/>
    </row>
    <row r="114" spans="1:31" ht="25.5" outlineLevel="5">
      <c r="A114" s="62">
        <v>98</v>
      </c>
      <c r="B114" s="55" t="s">
        <v>18</v>
      </c>
      <c r="C114" s="56" t="s">
        <v>90</v>
      </c>
      <c r="D114" s="56" t="s">
        <v>94</v>
      </c>
      <c r="E114" s="56" t="s">
        <v>19</v>
      </c>
      <c r="F114" s="57"/>
      <c r="G114" s="57"/>
      <c r="H114" s="57"/>
      <c r="I114" s="57"/>
      <c r="J114" s="58">
        <v>0</v>
      </c>
      <c r="K114" s="59">
        <v>632600</v>
      </c>
      <c r="L114" s="39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5">
        <v>0</v>
      </c>
      <c r="AD114" s="4">
        <v>0</v>
      </c>
      <c r="AE114" s="1"/>
    </row>
    <row r="115" spans="1:31" ht="28.5" customHeight="1" outlineLevel="4">
      <c r="A115" s="62">
        <v>99</v>
      </c>
      <c r="B115" s="55" t="s">
        <v>95</v>
      </c>
      <c r="C115" s="56" t="s">
        <v>90</v>
      </c>
      <c r="D115" s="56" t="s">
        <v>96</v>
      </c>
      <c r="E115" s="56" t="s">
        <v>1</v>
      </c>
      <c r="F115" s="57"/>
      <c r="G115" s="57"/>
      <c r="H115" s="57"/>
      <c r="I115" s="57"/>
      <c r="J115" s="58">
        <v>0</v>
      </c>
      <c r="K115" s="59">
        <f>K116+K117</f>
        <v>5217600</v>
      </c>
      <c r="L115" s="39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5">
        <v>0</v>
      </c>
      <c r="AD115" s="4">
        <v>0</v>
      </c>
      <c r="AE115" s="1"/>
    </row>
    <row r="116" spans="1:31" ht="25.5" outlineLevel="5">
      <c r="A116" s="62">
        <v>100</v>
      </c>
      <c r="B116" s="55" t="s">
        <v>97</v>
      </c>
      <c r="C116" s="56" t="s">
        <v>90</v>
      </c>
      <c r="D116" s="56" t="s">
        <v>96</v>
      </c>
      <c r="E116" s="56" t="s">
        <v>98</v>
      </c>
      <c r="F116" s="57"/>
      <c r="G116" s="57"/>
      <c r="H116" s="57"/>
      <c r="I116" s="57"/>
      <c r="J116" s="58">
        <v>0</v>
      </c>
      <c r="K116" s="59">
        <v>4276262</v>
      </c>
      <c r="L116" s="39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5">
        <v>0</v>
      </c>
      <c r="AD116" s="4">
        <v>0</v>
      </c>
      <c r="AE116" s="1"/>
    </row>
    <row r="117" spans="1:31" ht="25.5" outlineLevel="5">
      <c r="A117" s="62">
        <v>101</v>
      </c>
      <c r="B117" s="55" t="s">
        <v>18</v>
      </c>
      <c r="C117" s="56" t="s">
        <v>90</v>
      </c>
      <c r="D117" s="56" t="s">
        <v>96</v>
      </c>
      <c r="E117" s="56" t="s">
        <v>19</v>
      </c>
      <c r="F117" s="57"/>
      <c r="G117" s="57"/>
      <c r="H117" s="57"/>
      <c r="I117" s="57"/>
      <c r="J117" s="58">
        <v>0</v>
      </c>
      <c r="K117" s="59">
        <v>941338</v>
      </c>
      <c r="L117" s="39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5">
        <v>0</v>
      </c>
      <c r="AD117" s="4">
        <v>0</v>
      </c>
      <c r="AE117" s="1"/>
    </row>
    <row r="118" spans="1:31" s="23" customFormat="1" ht="14.25" outlineLevel="1">
      <c r="A118" s="62">
        <v>102</v>
      </c>
      <c r="B118" s="60" t="s">
        <v>426</v>
      </c>
      <c r="C118" s="51" t="s">
        <v>99</v>
      </c>
      <c r="D118" s="51" t="s">
        <v>3</v>
      </c>
      <c r="E118" s="51" t="s">
        <v>1</v>
      </c>
      <c r="F118" s="52"/>
      <c r="G118" s="52"/>
      <c r="H118" s="52"/>
      <c r="I118" s="52"/>
      <c r="J118" s="53">
        <v>0</v>
      </c>
      <c r="K118" s="54">
        <f>K119</f>
        <v>100000</v>
      </c>
      <c r="L118" s="38">
        <v>0</v>
      </c>
      <c r="M118" s="25">
        <v>0</v>
      </c>
      <c r="N118" s="25">
        <v>0</v>
      </c>
      <c r="O118" s="25">
        <v>0</v>
      </c>
      <c r="P118" s="25">
        <v>0</v>
      </c>
      <c r="Q118" s="25">
        <v>0</v>
      </c>
      <c r="R118" s="25">
        <v>0</v>
      </c>
      <c r="S118" s="25">
        <v>0</v>
      </c>
      <c r="T118" s="25">
        <v>0</v>
      </c>
      <c r="U118" s="25">
        <v>0</v>
      </c>
      <c r="V118" s="25">
        <v>0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6">
        <v>0</v>
      </c>
      <c r="AD118" s="25">
        <v>0</v>
      </c>
      <c r="AE118" s="22"/>
    </row>
    <row r="119" spans="1:31" ht="51" outlineLevel="2">
      <c r="A119" s="62">
        <v>103</v>
      </c>
      <c r="B119" s="55" t="s">
        <v>83</v>
      </c>
      <c r="C119" s="56" t="s">
        <v>99</v>
      </c>
      <c r="D119" s="56" t="s">
        <v>84</v>
      </c>
      <c r="E119" s="56" t="s">
        <v>1</v>
      </c>
      <c r="F119" s="57"/>
      <c r="G119" s="57"/>
      <c r="H119" s="57"/>
      <c r="I119" s="57"/>
      <c r="J119" s="58">
        <v>0</v>
      </c>
      <c r="K119" s="59">
        <f>K120</f>
        <v>100000</v>
      </c>
      <c r="L119" s="39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5">
        <v>0</v>
      </c>
      <c r="AD119" s="4">
        <v>0</v>
      </c>
      <c r="AE119" s="1"/>
    </row>
    <row r="120" spans="1:31" ht="38.25" outlineLevel="3">
      <c r="A120" s="62">
        <v>104</v>
      </c>
      <c r="B120" s="55" t="s">
        <v>100</v>
      </c>
      <c r="C120" s="56" t="s">
        <v>99</v>
      </c>
      <c r="D120" s="56" t="s">
        <v>101</v>
      </c>
      <c r="E120" s="56" t="s">
        <v>1</v>
      </c>
      <c r="F120" s="57"/>
      <c r="G120" s="57"/>
      <c r="H120" s="57"/>
      <c r="I120" s="57"/>
      <c r="J120" s="58">
        <v>0</v>
      </c>
      <c r="K120" s="59">
        <f>K121</f>
        <v>100000</v>
      </c>
      <c r="L120" s="39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5">
        <v>0</v>
      </c>
      <c r="AD120" s="4">
        <v>0</v>
      </c>
      <c r="AE120" s="1"/>
    </row>
    <row r="121" spans="1:31" ht="18.75" customHeight="1" outlineLevel="4">
      <c r="A121" s="62">
        <v>105</v>
      </c>
      <c r="B121" s="55" t="s">
        <v>102</v>
      </c>
      <c r="C121" s="56" t="s">
        <v>99</v>
      </c>
      <c r="D121" s="56" t="s">
        <v>103</v>
      </c>
      <c r="E121" s="56" t="s">
        <v>1</v>
      </c>
      <c r="F121" s="57"/>
      <c r="G121" s="57"/>
      <c r="H121" s="57"/>
      <c r="I121" s="57"/>
      <c r="J121" s="58">
        <v>0</v>
      </c>
      <c r="K121" s="59">
        <f>K122</f>
        <v>100000</v>
      </c>
      <c r="L121" s="39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5">
        <v>0</v>
      </c>
      <c r="AD121" s="4">
        <v>0</v>
      </c>
      <c r="AE121" s="1"/>
    </row>
    <row r="122" spans="1:31" ht="25.5" outlineLevel="5">
      <c r="A122" s="62">
        <v>106</v>
      </c>
      <c r="B122" s="55" t="s">
        <v>18</v>
      </c>
      <c r="C122" s="56" t="s">
        <v>99</v>
      </c>
      <c r="D122" s="56" t="s">
        <v>103</v>
      </c>
      <c r="E122" s="56" t="s">
        <v>19</v>
      </c>
      <c r="F122" s="57"/>
      <c r="G122" s="57"/>
      <c r="H122" s="57"/>
      <c r="I122" s="57"/>
      <c r="J122" s="58">
        <v>0</v>
      </c>
      <c r="K122" s="59">
        <v>100000</v>
      </c>
      <c r="L122" s="39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5">
        <v>0</v>
      </c>
      <c r="AD122" s="4">
        <v>0</v>
      </c>
      <c r="AE122" s="1"/>
    </row>
    <row r="123" spans="1:31" s="23" customFormat="1" ht="25.5" outlineLevel="1">
      <c r="A123" s="62">
        <v>107</v>
      </c>
      <c r="B123" s="60" t="s">
        <v>427</v>
      </c>
      <c r="C123" s="51" t="s">
        <v>104</v>
      </c>
      <c r="D123" s="51" t="s">
        <v>3</v>
      </c>
      <c r="E123" s="51" t="s">
        <v>1</v>
      </c>
      <c r="F123" s="52"/>
      <c r="G123" s="52"/>
      <c r="H123" s="52"/>
      <c r="I123" s="52"/>
      <c r="J123" s="53">
        <v>0</v>
      </c>
      <c r="K123" s="54">
        <f>K124+K128</f>
        <v>119000</v>
      </c>
      <c r="L123" s="38">
        <v>0</v>
      </c>
      <c r="M123" s="25">
        <v>0</v>
      </c>
      <c r="N123" s="25">
        <v>0</v>
      </c>
      <c r="O123" s="25">
        <v>0</v>
      </c>
      <c r="P123" s="25">
        <v>0</v>
      </c>
      <c r="Q123" s="25">
        <v>0</v>
      </c>
      <c r="R123" s="25">
        <v>0</v>
      </c>
      <c r="S123" s="25">
        <v>0</v>
      </c>
      <c r="T123" s="25">
        <v>0</v>
      </c>
      <c r="U123" s="25">
        <v>0</v>
      </c>
      <c r="V123" s="25">
        <v>0</v>
      </c>
      <c r="W123" s="25">
        <v>0</v>
      </c>
      <c r="X123" s="25">
        <v>0</v>
      </c>
      <c r="Y123" s="25">
        <v>0</v>
      </c>
      <c r="Z123" s="25">
        <v>0</v>
      </c>
      <c r="AA123" s="25">
        <v>0</v>
      </c>
      <c r="AB123" s="25">
        <v>0</v>
      </c>
      <c r="AC123" s="26">
        <v>0</v>
      </c>
      <c r="AD123" s="25">
        <v>0</v>
      </c>
      <c r="AE123" s="22"/>
    </row>
    <row r="124" spans="1:31" ht="51" outlineLevel="2">
      <c r="A124" s="62">
        <v>108</v>
      </c>
      <c r="B124" s="55" t="s">
        <v>83</v>
      </c>
      <c r="C124" s="56" t="s">
        <v>104</v>
      </c>
      <c r="D124" s="56" t="s">
        <v>84</v>
      </c>
      <c r="E124" s="56" t="s">
        <v>1</v>
      </c>
      <c r="F124" s="57"/>
      <c r="G124" s="57"/>
      <c r="H124" s="57"/>
      <c r="I124" s="57"/>
      <c r="J124" s="58">
        <v>0</v>
      </c>
      <c r="K124" s="59">
        <f>K125</f>
        <v>20000</v>
      </c>
      <c r="L124" s="39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5">
        <v>0</v>
      </c>
      <c r="AD124" s="4">
        <v>0</v>
      </c>
      <c r="AE124" s="1"/>
    </row>
    <row r="125" spans="1:31" ht="25.5" outlineLevel="3">
      <c r="A125" s="62">
        <v>109</v>
      </c>
      <c r="B125" s="55" t="s">
        <v>105</v>
      </c>
      <c r="C125" s="56" t="s">
        <v>104</v>
      </c>
      <c r="D125" s="56" t="s">
        <v>106</v>
      </c>
      <c r="E125" s="56" t="s">
        <v>1</v>
      </c>
      <c r="F125" s="57"/>
      <c r="G125" s="57"/>
      <c r="H125" s="57"/>
      <c r="I125" s="57"/>
      <c r="J125" s="58">
        <v>0</v>
      </c>
      <c r="K125" s="59">
        <f>K126</f>
        <v>20000</v>
      </c>
      <c r="L125" s="39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5">
        <v>0</v>
      </c>
      <c r="AD125" s="4">
        <v>0</v>
      </c>
      <c r="AE125" s="1"/>
    </row>
    <row r="126" spans="1:31" ht="15" outlineLevel="4">
      <c r="A126" s="62">
        <v>110</v>
      </c>
      <c r="B126" s="55" t="s">
        <v>107</v>
      </c>
      <c r="C126" s="56" t="s">
        <v>104</v>
      </c>
      <c r="D126" s="56" t="s">
        <v>108</v>
      </c>
      <c r="E126" s="56" t="s">
        <v>1</v>
      </c>
      <c r="F126" s="57"/>
      <c r="G126" s="57"/>
      <c r="H126" s="57"/>
      <c r="I126" s="57"/>
      <c r="J126" s="58">
        <v>0</v>
      </c>
      <c r="K126" s="59">
        <f>K127</f>
        <v>20000</v>
      </c>
      <c r="L126" s="39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5">
        <v>0</v>
      </c>
      <c r="AD126" s="4">
        <v>0</v>
      </c>
      <c r="AE126" s="1"/>
    </row>
    <row r="127" spans="1:31" ht="25.5" outlineLevel="5">
      <c r="A127" s="62">
        <v>111</v>
      </c>
      <c r="B127" s="55" t="s">
        <v>18</v>
      </c>
      <c r="C127" s="56" t="s">
        <v>104</v>
      </c>
      <c r="D127" s="56" t="s">
        <v>108</v>
      </c>
      <c r="E127" s="56" t="s">
        <v>19</v>
      </c>
      <c r="F127" s="57"/>
      <c r="G127" s="57"/>
      <c r="H127" s="57"/>
      <c r="I127" s="57"/>
      <c r="J127" s="58">
        <v>0</v>
      </c>
      <c r="K127" s="59">
        <v>20000</v>
      </c>
      <c r="L127" s="39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5">
        <v>0</v>
      </c>
      <c r="AD127" s="4">
        <v>0</v>
      </c>
      <c r="AE127" s="1"/>
    </row>
    <row r="128" spans="1:31" ht="51" outlineLevel="2">
      <c r="A128" s="62">
        <v>112</v>
      </c>
      <c r="B128" s="55" t="s">
        <v>109</v>
      </c>
      <c r="C128" s="56" t="s">
        <v>104</v>
      </c>
      <c r="D128" s="56" t="s">
        <v>110</v>
      </c>
      <c r="E128" s="56" t="s">
        <v>1</v>
      </c>
      <c r="F128" s="57"/>
      <c r="G128" s="57"/>
      <c r="H128" s="57"/>
      <c r="I128" s="57"/>
      <c r="J128" s="58">
        <v>0</v>
      </c>
      <c r="K128" s="59">
        <f>K129+K132+K135</f>
        <v>99000</v>
      </c>
      <c r="L128" s="39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5">
        <v>0</v>
      </c>
      <c r="AD128" s="4">
        <v>0</v>
      </c>
      <c r="AE128" s="1"/>
    </row>
    <row r="129" spans="1:31" ht="25.5" outlineLevel="3">
      <c r="A129" s="62">
        <v>113</v>
      </c>
      <c r="B129" s="55" t="s">
        <v>111</v>
      </c>
      <c r="C129" s="56" t="s">
        <v>104</v>
      </c>
      <c r="D129" s="56" t="s">
        <v>112</v>
      </c>
      <c r="E129" s="56" t="s">
        <v>1</v>
      </c>
      <c r="F129" s="57"/>
      <c r="G129" s="57"/>
      <c r="H129" s="57"/>
      <c r="I129" s="57"/>
      <c r="J129" s="58">
        <v>0</v>
      </c>
      <c r="K129" s="59">
        <f>K130</f>
        <v>30000</v>
      </c>
      <c r="L129" s="39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5">
        <v>0</v>
      </c>
      <c r="AD129" s="4">
        <v>0</v>
      </c>
      <c r="AE129" s="1"/>
    </row>
    <row r="130" spans="1:31" ht="30" customHeight="1" outlineLevel="4">
      <c r="A130" s="62">
        <v>114</v>
      </c>
      <c r="B130" s="55" t="s">
        <v>113</v>
      </c>
      <c r="C130" s="56" t="s">
        <v>104</v>
      </c>
      <c r="D130" s="56" t="s">
        <v>114</v>
      </c>
      <c r="E130" s="56" t="s">
        <v>1</v>
      </c>
      <c r="F130" s="57"/>
      <c r="G130" s="57"/>
      <c r="H130" s="57"/>
      <c r="I130" s="57"/>
      <c r="J130" s="58">
        <v>0</v>
      </c>
      <c r="K130" s="59">
        <f>K131</f>
        <v>30000</v>
      </c>
      <c r="L130" s="39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5">
        <v>0</v>
      </c>
      <c r="AD130" s="4">
        <v>0</v>
      </c>
      <c r="AE130" s="1"/>
    </row>
    <row r="131" spans="1:31" ht="25.5" outlineLevel="5">
      <c r="A131" s="62">
        <v>115</v>
      </c>
      <c r="B131" s="55" t="s">
        <v>18</v>
      </c>
      <c r="C131" s="56" t="s">
        <v>104</v>
      </c>
      <c r="D131" s="56" t="s">
        <v>114</v>
      </c>
      <c r="E131" s="56" t="s">
        <v>19</v>
      </c>
      <c r="F131" s="57"/>
      <c r="G131" s="57"/>
      <c r="H131" s="57"/>
      <c r="I131" s="57"/>
      <c r="J131" s="58">
        <v>0</v>
      </c>
      <c r="K131" s="59">
        <v>30000</v>
      </c>
      <c r="L131" s="39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5">
        <v>0</v>
      </c>
      <c r="AD131" s="4">
        <v>0</v>
      </c>
      <c r="AE131" s="1"/>
    </row>
    <row r="132" spans="1:31" ht="51" outlineLevel="3">
      <c r="A132" s="62">
        <v>116</v>
      </c>
      <c r="B132" s="55" t="s">
        <v>115</v>
      </c>
      <c r="C132" s="56" t="s">
        <v>104</v>
      </c>
      <c r="D132" s="56" t="s">
        <v>116</v>
      </c>
      <c r="E132" s="56" t="s">
        <v>1</v>
      </c>
      <c r="F132" s="57"/>
      <c r="G132" s="57"/>
      <c r="H132" s="57"/>
      <c r="I132" s="57"/>
      <c r="J132" s="58">
        <v>0</v>
      </c>
      <c r="K132" s="59">
        <f>K133</f>
        <v>59000</v>
      </c>
      <c r="L132" s="39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5">
        <v>0</v>
      </c>
      <c r="AD132" s="4">
        <v>0</v>
      </c>
      <c r="AE132" s="1"/>
    </row>
    <row r="133" spans="1:31" ht="51" outlineLevel="4">
      <c r="A133" s="62">
        <v>117</v>
      </c>
      <c r="B133" s="55" t="s">
        <v>117</v>
      </c>
      <c r="C133" s="56" t="s">
        <v>104</v>
      </c>
      <c r="D133" s="56" t="s">
        <v>118</v>
      </c>
      <c r="E133" s="56" t="s">
        <v>1</v>
      </c>
      <c r="F133" s="57"/>
      <c r="G133" s="57"/>
      <c r="H133" s="57"/>
      <c r="I133" s="57"/>
      <c r="J133" s="58">
        <v>0</v>
      </c>
      <c r="K133" s="59">
        <f>K134</f>
        <v>59000</v>
      </c>
      <c r="L133" s="39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5">
        <v>0</v>
      </c>
      <c r="AD133" s="4">
        <v>0</v>
      </c>
      <c r="AE133" s="1"/>
    </row>
    <row r="134" spans="1:31" ht="25.5" outlineLevel="5">
      <c r="A134" s="62">
        <v>118</v>
      </c>
      <c r="B134" s="55" t="s">
        <v>18</v>
      </c>
      <c r="C134" s="56" t="s">
        <v>104</v>
      </c>
      <c r="D134" s="56" t="s">
        <v>118</v>
      </c>
      <c r="E134" s="56" t="s">
        <v>19</v>
      </c>
      <c r="F134" s="57"/>
      <c r="G134" s="57"/>
      <c r="H134" s="57"/>
      <c r="I134" s="57"/>
      <c r="J134" s="58">
        <v>0</v>
      </c>
      <c r="K134" s="59">
        <v>59000</v>
      </c>
      <c r="L134" s="39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5">
        <v>0</v>
      </c>
      <c r="AD134" s="4">
        <v>0</v>
      </c>
      <c r="AE134" s="1"/>
    </row>
    <row r="135" spans="1:31" ht="25.5" outlineLevel="3">
      <c r="A135" s="62">
        <v>119</v>
      </c>
      <c r="B135" s="55" t="s">
        <v>119</v>
      </c>
      <c r="C135" s="56" t="s">
        <v>104</v>
      </c>
      <c r="D135" s="56" t="s">
        <v>120</v>
      </c>
      <c r="E135" s="56" t="s">
        <v>1</v>
      </c>
      <c r="F135" s="57"/>
      <c r="G135" s="57"/>
      <c r="H135" s="57"/>
      <c r="I135" s="57"/>
      <c r="J135" s="58">
        <v>0</v>
      </c>
      <c r="K135" s="59">
        <f>K136</f>
        <v>10000</v>
      </c>
      <c r="L135" s="39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5">
        <v>0</v>
      </c>
      <c r="AD135" s="4">
        <v>0</v>
      </c>
      <c r="AE135" s="1"/>
    </row>
    <row r="136" spans="1:31" ht="25.5" outlineLevel="4">
      <c r="A136" s="62">
        <v>120</v>
      </c>
      <c r="B136" s="55" t="s">
        <v>121</v>
      </c>
      <c r="C136" s="56" t="s">
        <v>104</v>
      </c>
      <c r="D136" s="56" t="s">
        <v>122</v>
      </c>
      <c r="E136" s="56" t="s">
        <v>1</v>
      </c>
      <c r="F136" s="57"/>
      <c r="G136" s="57"/>
      <c r="H136" s="57"/>
      <c r="I136" s="57"/>
      <c r="J136" s="58">
        <v>0</v>
      </c>
      <c r="K136" s="59">
        <f>K137</f>
        <v>10000</v>
      </c>
      <c r="L136" s="39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5">
        <v>0</v>
      </c>
      <c r="AD136" s="4">
        <v>0</v>
      </c>
      <c r="AE136" s="1"/>
    </row>
    <row r="137" spans="1:31" ht="25.5" outlineLevel="5">
      <c r="A137" s="62">
        <v>121</v>
      </c>
      <c r="B137" s="55" t="s">
        <v>18</v>
      </c>
      <c r="C137" s="56" t="s">
        <v>104</v>
      </c>
      <c r="D137" s="56" t="s">
        <v>122</v>
      </c>
      <c r="E137" s="56" t="s">
        <v>19</v>
      </c>
      <c r="F137" s="57"/>
      <c r="G137" s="57"/>
      <c r="H137" s="57"/>
      <c r="I137" s="57"/>
      <c r="J137" s="58">
        <v>0</v>
      </c>
      <c r="K137" s="59">
        <v>10000</v>
      </c>
      <c r="L137" s="39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5">
        <v>0</v>
      </c>
      <c r="AD137" s="4">
        <v>0</v>
      </c>
      <c r="AE137" s="1"/>
    </row>
    <row r="138" spans="1:31" s="23" customFormat="1" ht="14.25">
      <c r="A138" s="62">
        <v>122</v>
      </c>
      <c r="B138" s="60" t="s">
        <v>428</v>
      </c>
      <c r="C138" s="51" t="s">
        <v>123</v>
      </c>
      <c r="D138" s="51" t="s">
        <v>3</v>
      </c>
      <c r="E138" s="51" t="s">
        <v>1</v>
      </c>
      <c r="F138" s="52"/>
      <c r="G138" s="52"/>
      <c r="H138" s="52"/>
      <c r="I138" s="52"/>
      <c r="J138" s="53">
        <v>0</v>
      </c>
      <c r="K138" s="54">
        <f>K139+K144+K153+K162+K169</f>
        <v>35259100</v>
      </c>
      <c r="L138" s="38">
        <v>0</v>
      </c>
      <c r="M138" s="25">
        <v>0</v>
      </c>
      <c r="N138" s="25">
        <v>0</v>
      </c>
      <c r="O138" s="25">
        <v>0</v>
      </c>
      <c r="P138" s="25">
        <v>0</v>
      </c>
      <c r="Q138" s="25">
        <v>0</v>
      </c>
      <c r="R138" s="25">
        <v>0</v>
      </c>
      <c r="S138" s="25">
        <v>0</v>
      </c>
      <c r="T138" s="25">
        <v>0</v>
      </c>
      <c r="U138" s="25">
        <v>0</v>
      </c>
      <c r="V138" s="25">
        <v>0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6">
        <v>0</v>
      </c>
      <c r="AD138" s="25">
        <v>0</v>
      </c>
      <c r="AE138" s="22"/>
    </row>
    <row r="139" spans="1:31" s="23" customFormat="1" ht="14.25" outlineLevel="1">
      <c r="A139" s="62">
        <v>123</v>
      </c>
      <c r="B139" s="60" t="s">
        <v>429</v>
      </c>
      <c r="C139" s="51" t="s">
        <v>124</v>
      </c>
      <c r="D139" s="51" t="s">
        <v>3</v>
      </c>
      <c r="E139" s="51" t="s">
        <v>1</v>
      </c>
      <c r="F139" s="52"/>
      <c r="G139" s="52"/>
      <c r="H139" s="52"/>
      <c r="I139" s="52"/>
      <c r="J139" s="53">
        <v>0</v>
      </c>
      <c r="K139" s="54">
        <f>K140</f>
        <v>210800</v>
      </c>
      <c r="L139" s="38">
        <v>0</v>
      </c>
      <c r="M139" s="25">
        <v>0</v>
      </c>
      <c r="N139" s="25">
        <v>0</v>
      </c>
      <c r="O139" s="25">
        <v>0</v>
      </c>
      <c r="P139" s="25">
        <v>0</v>
      </c>
      <c r="Q139" s="25">
        <v>0</v>
      </c>
      <c r="R139" s="25">
        <v>0</v>
      </c>
      <c r="S139" s="25">
        <v>0</v>
      </c>
      <c r="T139" s="25">
        <v>0</v>
      </c>
      <c r="U139" s="25">
        <v>0</v>
      </c>
      <c r="V139" s="25">
        <v>0</v>
      </c>
      <c r="W139" s="25">
        <v>0</v>
      </c>
      <c r="X139" s="25">
        <v>0</v>
      </c>
      <c r="Y139" s="25">
        <v>0</v>
      </c>
      <c r="Z139" s="25">
        <v>0</v>
      </c>
      <c r="AA139" s="25">
        <v>0</v>
      </c>
      <c r="AB139" s="25">
        <v>0</v>
      </c>
      <c r="AC139" s="26">
        <v>0</v>
      </c>
      <c r="AD139" s="25">
        <v>0</v>
      </c>
      <c r="AE139" s="22"/>
    </row>
    <row r="140" spans="1:31" ht="53.25" customHeight="1" outlineLevel="2">
      <c r="A140" s="62">
        <v>124</v>
      </c>
      <c r="B140" s="55" t="s">
        <v>125</v>
      </c>
      <c r="C140" s="56" t="s">
        <v>124</v>
      </c>
      <c r="D140" s="56" t="s">
        <v>126</v>
      </c>
      <c r="E140" s="56" t="s">
        <v>1</v>
      </c>
      <c r="F140" s="57"/>
      <c r="G140" s="57"/>
      <c r="H140" s="57"/>
      <c r="I140" s="57"/>
      <c r="J140" s="58">
        <v>0</v>
      </c>
      <c r="K140" s="59">
        <f>K141</f>
        <v>210800</v>
      </c>
      <c r="L140" s="39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5">
        <v>0</v>
      </c>
      <c r="AD140" s="4">
        <v>0</v>
      </c>
      <c r="AE140" s="1"/>
    </row>
    <row r="141" spans="1:31" ht="38.25" outlineLevel="3">
      <c r="A141" s="62">
        <v>125</v>
      </c>
      <c r="B141" s="55" t="s">
        <v>127</v>
      </c>
      <c r="C141" s="56" t="s">
        <v>124</v>
      </c>
      <c r="D141" s="56" t="s">
        <v>128</v>
      </c>
      <c r="E141" s="56" t="s">
        <v>1</v>
      </c>
      <c r="F141" s="57"/>
      <c r="G141" s="57"/>
      <c r="H141" s="57"/>
      <c r="I141" s="57"/>
      <c r="J141" s="58">
        <v>0</v>
      </c>
      <c r="K141" s="59">
        <f>K142</f>
        <v>210800</v>
      </c>
      <c r="L141" s="39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5">
        <v>0</v>
      </c>
      <c r="AD141" s="4">
        <v>0</v>
      </c>
      <c r="AE141" s="1"/>
    </row>
    <row r="142" spans="1:31" ht="51" outlineLevel="4">
      <c r="A142" s="62">
        <v>126</v>
      </c>
      <c r="B142" s="55" t="s">
        <v>129</v>
      </c>
      <c r="C142" s="56" t="s">
        <v>124</v>
      </c>
      <c r="D142" s="56" t="s">
        <v>130</v>
      </c>
      <c r="E142" s="56" t="s">
        <v>1</v>
      </c>
      <c r="F142" s="57"/>
      <c r="G142" s="57"/>
      <c r="H142" s="57"/>
      <c r="I142" s="57"/>
      <c r="J142" s="58">
        <v>0</v>
      </c>
      <c r="K142" s="59">
        <f>K143</f>
        <v>210800</v>
      </c>
      <c r="L142" s="39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5">
        <v>0</v>
      </c>
      <c r="AD142" s="4">
        <v>0</v>
      </c>
      <c r="AE142" s="1"/>
    </row>
    <row r="143" spans="1:31" ht="25.5" outlineLevel="5">
      <c r="A143" s="62">
        <v>127</v>
      </c>
      <c r="B143" s="55" t="s">
        <v>18</v>
      </c>
      <c r="C143" s="56" t="s">
        <v>124</v>
      </c>
      <c r="D143" s="56" t="s">
        <v>130</v>
      </c>
      <c r="E143" s="56" t="s">
        <v>19</v>
      </c>
      <c r="F143" s="57"/>
      <c r="G143" s="57"/>
      <c r="H143" s="57"/>
      <c r="I143" s="57"/>
      <c r="J143" s="58">
        <v>0</v>
      </c>
      <c r="K143" s="59">
        <v>210800</v>
      </c>
      <c r="L143" s="39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5">
        <v>0</v>
      </c>
      <c r="AD143" s="4">
        <v>0</v>
      </c>
      <c r="AE143" s="1"/>
    </row>
    <row r="144" spans="1:31" s="23" customFormat="1" ht="14.25" outlineLevel="1">
      <c r="A144" s="62">
        <v>128</v>
      </c>
      <c r="B144" s="60" t="s">
        <v>430</v>
      </c>
      <c r="C144" s="51" t="s">
        <v>131</v>
      </c>
      <c r="D144" s="51" t="s">
        <v>3</v>
      </c>
      <c r="E144" s="51" t="s">
        <v>1</v>
      </c>
      <c r="F144" s="52"/>
      <c r="G144" s="52"/>
      <c r="H144" s="52"/>
      <c r="I144" s="52"/>
      <c r="J144" s="53">
        <v>0</v>
      </c>
      <c r="K144" s="54">
        <f>K145</f>
        <v>16400800</v>
      </c>
      <c r="L144" s="38">
        <v>0</v>
      </c>
      <c r="M144" s="25">
        <v>0</v>
      </c>
      <c r="N144" s="25">
        <v>0</v>
      </c>
      <c r="O144" s="25">
        <v>0</v>
      </c>
      <c r="P144" s="25">
        <v>0</v>
      </c>
      <c r="Q144" s="25">
        <v>0</v>
      </c>
      <c r="R144" s="25">
        <v>0</v>
      </c>
      <c r="S144" s="25">
        <v>0</v>
      </c>
      <c r="T144" s="25">
        <v>0</v>
      </c>
      <c r="U144" s="25">
        <v>0</v>
      </c>
      <c r="V144" s="25">
        <v>0</v>
      </c>
      <c r="W144" s="25">
        <v>0</v>
      </c>
      <c r="X144" s="25">
        <v>0</v>
      </c>
      <c r="Y144" s="25">
        <v>0</v>
      </c>
      <c r="Z144" s="25">
        <v>0</v>
      </c>
      <c r="AA144" s="25">
        <v>0</v>
      </c>
      <c r="AB144" s="25">
        <v>0</v>
      </c>
      <c r="AC144" s="26">
        <v>0</v>
      </c>
      <c r="AD144" s="25">
        <v>0</v>
      </c>
      <c r="AE144" s="22"/>
    </row>
    <row r="145" spans="1:31" ht="41.25" customHeight="1" outlineLevel="2">
      <c r="A145" s="62">
        <v>129</v>
      </c>
      <c r="B145" s="55" t="s">
        <v>132</v>
      </c>
      <c r="C145" s="56" t="s">
        <v>131</v>
      </c>
      <c r="D145" s="56" t="s">
        <v>133</v>
      </c>
      <c r="E145" s="56" t="s">
        <v>1</v>
      </c>
      <c r="F145" s="57"/>
      <c r="G145" s="57"/>
      <c r="H145" s="57"/>
      <c r="I145" s="57"/>
      <c r="J145" s="58">
        <v>0</v>
      </c>
      <c r="K145" s="59">
        <f>K146</f>
        <v>16400800</v>
      </c>
      <c r="L145" s="39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5">
        <v>0</v>
      </c>
      <c r="AD145" s="4">
        <v>0</v>
      </c>
      <c r="AE145" s="1"/>
    </row>
    <row r="146" spans="1:31" ht="38.25" outlineLevel="3">
      <c r="A146" s="62">
        <v>130</v>
      </c>
      <c r="B146" s="55" t="s">
        <v>134</v>
      </c>
      <c r="C146" s="56" t="s">
        <v>131</v>
      </c>
      <c r="D146" s="56" t="s">
        <v>135</v>
      </c>
      <c r="E146" s="56" t="s">
        <v>1</v>
      </c>
      <c r="F146" s="57"/>
      <c r="G146" s="57"/>
      <c r="H146" s="57"/>
      <c r="I146" s="57"/>
      <c r="J146" s="58">
        <v>0</v>
      </c>
      <c r="K146" s="59">
        <f>K147+K149+K151</f>
        <v>16400800</v>
      </c>
      <c r="L146" s="39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5">
        <v>0</v>
      </c>
      <c r="AD146" s="4">
        <v>0</v>
      </c>
      <c r="AE146" s="1"/>
    </row>
    <row r="147" spans="1:31" ht="25.5" outlineLevel="4">
      <c r="A147" s="62">
        <v>131</v>
      </c>
      <c r="B147" s="55" t="s">
        <v>136</v>
      </c>
      <c r="C147" s="56" t="s">
        <v>131</v>
      </c>
      <c r="D147" s="56" t="s">
        <v>137</v>
      </c>
      <c r="E147" s="56" t="s">
        <v>1</v>
      </c>
      <c r="F147" s="57"/>
      <c r="G147" s="57"/>
      <c r="H147" s="57"/>
      <c r="I147" s="57"/>
      <c r="J147" s="58">
        <v>0</v>
      </c>
      <c r="K147" s="59">
        <f>K148</f>
        <v>15900800</v>
      </c>
      <c r="L147" s="39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5">
        <v>0</v>
      </c>
      <c r="AD147" s="4">
        <v>0</v>
      </c>
      <c r="AE147" s="1"/>
    </row>
    <row r="148" spans="1:31" ht="51" outlineLevel="5">
      <c r="A148" s="62">
        <v>132</v>
      </c>
      <c r="B148" s="55" t="s">
        <v>138</v>
      </c>
      <c r="C148" s="56" t="s">
        <v>131</v>
      </c>
      <c r="D148" s="56" t="s">
        <v>137</v>
      </c>
      <c r="E148" s="56" t="s">
        <v>139</v>
      </c>
      <c r="F148" s="57"/>
      <c r="G148" s="57"/>
      <c r="H148" s="57"/>
      <c r="I148" s="57"/>
      <c r="J148" s="58">
        <v>0</v>
      </c>
      <c r="K148" s="59">
        <v>15900800</v>
      </c>
      <c r="L148" s="39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5">
        <v>0</v>
      </c>
      <c r="AD148" s="4">
        <v>0</v>
      </c>
      <c r="AE148" s="1"/>
    </row>
    <row r="149" spans="1:31" ht="25.5" outlineLevel="4">
      <c r="A149" s="62">
        <v>133</v>
      </c>
      <c r="B149" s="55" t="s">
        <v>140</v>
      </c>
      <c r="C149" s="56" t="s">
        <v>131</v>
      </c>
      <c r="D149" s="56" t="s">
        <v>141</v>
      </c>
      <c r="E149" s="56" t="s">
        <v>1</v>
      </c>
      <c r="F149" s="57"/>
      <c r="G149" s="57"/>
      <c r="H149" s="57"/>
      <c r="I149" s="57"/>
      <c r="J149" s="58">
        <v>0</v>
      </c>
      <c r="K149" s="59">
        <f>K150</f>
        <v>150000</v>
      </c>
      <c r="L149" s="39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5">
        <v>0</v>
      </c>
      <c r="AD149" s="4">
        <v>0</v>
      </c>
      <c r="AE149" s="1"/>
    </row>
    <row r="150" spans="1:31" ht="51" outlineLevel="5">
      <c r="A150" s="62">
        <v>134</v>
      </c>
      <c r="B150" s="55" t="s">
        <v>138</v>
      </c>
      <c r="C150" s="56" t="s">
        <v>131</v>
      </c>
      <c r="D150" s="56" t="s">
        <v>141</v>
      </c>
      <c r="E150" s="56" t="s">
        <v>139</v>
      </c>
      <c r="F150" s="57"/>
      <c r="G150" s="57"/>
      <c r="H150" s="57"/>
      <c r="I150" s="57"/>
      <c r="J150" s="58">
        <v>0</v>
      </c>
      <c r="K150" s="59">
        <v>150000</v>
      </c>
      <c r="L150" s="39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5">
        <v>0</v>
      </c>
      <c r="AD150" s="4">
        <v>0</v>
      </c>
      <c r="AE150" s="1"/>
    </row>
    <row r="151" spans="1:31" ht="15" outlineLevel="4">
      <c r="A151" s="62">
        <v>135</v>
      </c>
      <c r="B151" s="55" t="s">
        <v>142</v>
      </c>
      <c r="C151" s="56" t="s">
        <v>131</v>
      </c>
      <c r="D151" s="56" t="s">
        <v>143</v>
      </c>
      <c r="E151" s="56" t="s">
        <v>1</v>
      </c>
      <c r="F151" s="57"/>
      <c r="G151" s="57"/>
      <c r="H151" s="57"/>
      <c r="I151" s="57"/>
      <c r="J151" s="58">
        <v>0</v>
      </c>
      <c r="K151" s="59">
        <f>K152</f>
        <v>350000</v>
      </c>
      <c r="L151" s="39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5">
        <v>0</v>
      </c>
      <c r="AD151" s="4">
        <v>0</v>
      </c>
      <c r="AE151" s="1"/>
    </row>
    <row r="152" spans="1:31" ht="51" outlineLevel="5">
      <c r="A152" s="62">
        <v>136</v>
      </c>
      <c r="B152" s="55" t="s">
        <v>138</v>
      </c>
      <c r="C152" s="56" t="s">
        <v>131</v>
      </c>
      <c r="D152" s="56" t="s">
        <v>143</v>
      </c>
      <c r="E152" s="56" t="s">
        <v>139</v>
      </c>
      <c r="F152" s="57"/>
      <c r="G152" s="57"/>
      <c r="H152" s="57"/>
      <c r="I152" s="57"/>
      <c r="J152" s="58">
        <v>0</v>
      </c>
      <c r="K152" s="59">
        <v>350000</v>
      </c>
      <c r="L152" s="39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5">
        <v>0</v>
      </c>
      <c r="AD152" s="4">
        <v>0</v>
      </c>
      <c r="AE152" s="1"/>
    </row>
    <row r="153" spans="1:31" s="23" customFormat="1" ht="14.25" outlineLevel="1">
      <c r="A153" s="62">
        <v>137</v>
      </c>
      <c r="B153" s="60" t="s">
        <v>431</v>
      </c>
      <c r="C153" s="51" t="s">
        <v>144</v>
      </c>
      <c r="D153" s="51" t="s">
        <v>3</v>
      </c>
      <c r="E153" s="51" t="s">
        <v>1</v>
      </c>
      <c r="F153" s="52"/>
      <c r="G153" s="52"/>
      <c r="H153" s="52"/>
      <c r="I153" s="52"/>
      <c r="J153" s="53">
        <v>0</v>
      </c>
      <c r="K153" s="54">
        <f>K154</f>
        <v>10000000</v>
      </c>
      <c r="L153" s="38">
        <v>0</v>
      </c>
      <c r="M153" s="25">
        <v>0</v>
      </c>
      <c r="N153" s="25">
        <v>0</v>
      </c>
      <c r="O153" s="25">
        <v>0</v>
      </c>
      <c r="P153" s="25">
        <v>0</v>
      </c>
      <c r="Q153" s="25">
        <v>0</v>
      </c>
      <c r="R153" s="25">
        <v>0</v>
      </c>
      <c r="S153" s="25">
        <v>0</v>
      </c>
      <c r="T153" s="25">
        <v>0</v>
      </c>
      <c r="U153" s="25">
        <v>0</v>
      </c>
      <c r="V153" s="25">
        <v>0</v>
      </c>
      <c r="W153" s="25">
        <v>0</v>
      </c>
      <c r="X153" s="25">
        <v>0</v>
      </c>
      <c r="Y153" s="25">
        <v>0</v>
      </c>
      <c r="Z153" s="25">
        <v>0</v>
      </c>
      <c r="AA153" s="25">
        <v>0</v>
      </c>
      <c r="AB153" s="25">
        <v>0</v>
      </c>
      <c r="AC153" s="26">
        <v>0</v>
      </c>
      <c r="AD153" s="25">
        <v>0</v>
      </c>
      <c r="AE153" s="22"/>
    </row>
    <row r="154" spans="1:31" ht="42" customHeight="1" outlineLevel="2">
      <c r="A154" s="62">
        <v>138</v>
      </c>
      <c r="B154" s="55" t="s">
        <v>132</v>
      </c>
      <c r="C154" s="56" t="s">
        <v>144</v>
      </c>
      <c r="D154" s="56" t="s">
        <v>133</v>
      </c>
      <c r="E154" s="56" t="s">
        <v>1</v>
      </c>
      <c r="F154" s="57"/>
      <c r="G154" s="57"/>
      <c r="H154" s="57"/>
      <c r="I154" s="57"/>
      <c r="J154" s="58">
        <v>0</v>
      </c>
      <c r="K154" s="59">
        <f>K155</f>
        <v>10000000</v>
      </c>
      <c r="L154" s="39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5">
        <v>0</v>
      </c>
      <c r="AD154" s="4">
        <v>0</v>
      </c>
      <c r="AE154" s="1"/>
    </row>
    <row r="155" spans="1:31" ht="38.25" outlineLevel="3">
      <c r="A155" s="62">
        <v>139</v>
      </c>
      <c r="B155" s="55" t="s">
        <v>145</v>
      </c>
      <c r="C155" s="56" t="s">
        <v>144</v>
      </c>
      <c r="D155" s="56" t="s">
        <v>146</v>
      </c>
      <c r="E155" s="56" t="s">
        <v>1</v>
      </c>
      <c r="F155" s="57"/>
      <c r="G155" s="57"/>
      <c r="H155" s="57"/>
      <c r="I155" s="57"/>
      <c r="J155" s="58">
        <v>0</v>
      </c>
      <c r="K155" s="59">
        <f>K156+K158+K160</f>
        <v>10000000</v>
      </c>
      <c r="L155" s="39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5">
        <v>0</v>
      </c>
      <c r="AD155" s="4">
        <v>0</v>
      </c>
      <c r="AE155" s="1"/>
    </row>
    <row r="156" spans="1:31" ht="25.5" outlineLevel="4">
      <c r="A156" s="62">
        <v>140</v>
      </c>
      <c r="B156" s="55" t="s">
        <v>147</v>
      </c>
      <c r="C156" s="56" t="s">
        <v>144</v>
      </c>
      <c r="D156" s="56" t="s">
        <v>148</v>
      </c>
      <c r="E156" s="56" t="s">
        <v>1</v>
      </c>
      <c r="F156" s="57"/>
      <c r="G156" s="57"/>
      <c r="H156" s="57"/>
      <c r="I156" s="57"/>
      <c r="J156" s="58">
        <v>0</v>
      </c>
      <c r="K156" s="59">
        <f>K157</f>
        <v>3832000</v>
      </c>
      <c r="L156" s="39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5">
        <v>0</v>
      </c>
      <c r="AD156" s="4">
        <v>0</v>
      </c>
      <c r="AE156" s="1"/>
    </row>
    <row r="157" spans="1:31" ht="25.5" outlineLevel="5">
      <c r="A157" s="62">
        <v>141</v>
      </c>
      <c r="B157" s="55" t="s">
        <v>18</v>
      </c>
      <c r="C157" s="56" t="s">
        <v>144</v>
      </c>
      <c r="D157" s="56" t="s">
        <v>148</v>
      </c>
      <c r="E157" s="56" t="s">
        <v>19</v>
      </c>
      <c r="F157" s="57"/>
      <c r="G157" s="57"/>
      <c r="H157" s="57"/>
      <c r="I157" s="57"/>
      <c r="J157" s="58">
        <v>0</v>
      </c>
      <c r="K157" s="59">
        <v>3832000</v>
      </c>
      <c r="L157" s="39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5">
        <v>0</v>
      </c>
      <c r="AD157" s="4">
        <v>0</v>
      </c>
      <c r="AE157" s="1"/>
    </row>
    <row r="158" spans="1:31" ht="25.5" outlineLevel="4">
      <c r="A158" s="62">
        <v>142</v>
      </c>
      <c r="B158" s="55" t="s">
        <v>149</v>
      </c>
      <c r="C158" s="56" t="s">
        <v>144</v>
      </c>
      <c r="D158" s="56" t="s">
        <v>150</v>
      </c>
      <c r="E158" s="56" t="s">
        <v>1</v>
      </c>
      <c r="F158" s="57"/>
      <c r="G158" s="57"/>
      <c r="H158" s="57"/>
      <c r="I158" s="57"/>
      <c r="J158" s="58">
        <v>0</v>
      </c>
      <c r="K158" s="59">
        <f>K159</f>
        <v>2000000</v>
      </c>
      <c r="L158" s="39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5">
        <v>0</v>
      </c>
      <c r="AD158" s="4">
        <v>0</v>
      </c>
      <c r="AE158" s="1"/>
    </row>
    <row r="159" spans="1:31" ht="25.5" outlineLevel="5">
      <c r="A159" s="62">
        <v>143</v>
      </c>
      <c r="B159" s="55" t="s">
        <v>18</v>
      </c>
      <c r="C159" s="56" t="s">
        <v>144</v>
      </c>
      <c r="D159" s="56" t="s">
        <v>150</v>
      </c>
      <c r="E159" s="56" t="s">
        <v>19</v>
      </c>
      <c r="F159" s="57"/>
      <c r="G159" s="57"/>
      <c r="H159" s="57"/>
      <c r="I159" s="57"/>
      <c r="J159" s="58">
        <v>0</v>
      </c>
      <c r="K159" s="59">
        <v>2000000</v>
      </c>
      <c r="L159" s="39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5">
        <v>0</v>
      </c>
      <c r="AD159" s="4">
        <v>0</v>
      </c>
      <c r="AE159" s="1"/>
    </row>
    <row r="160" spans="1:31" ht="25.5" outlineLevel="4">
      <c r="A160" s="62">
        <v>144</v>
      </c>
      <c r="B160" s="55" t="s">
        <v>151</v>
      </c>
      <c r="C160" s="56" t="s">
        <v>144</v>
      </c>
      <c r="D160" s="56" t="s">
        <v>152</v>
      </c>
      <c r="E160" s="56" t="s">
        <v>1</v>
      </c>
      <c r="F160" s="57"/>
      <c r="G160" s="57"/>
      <c r="H160" s="57"/>
      <c r="I160" s="57"/>
      <c r="J160" s="58">
        <v>0</v>
      </c>
      <c r="K160" s="59">
        <f>K161</f>
        <v>4168000</v>
      </c>
      <c r="L160" s="39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5">
        <v>0</v>
      </c>
      <c r="AD160" s="4">
        <v>0</v>
      </c>
      <c r="AE160" s="1"/>
    </row>
    <row r="161" spans="1:31" ht="25.5" outlineLevel="5">
      <c r="A161" s="62">
        <v>145</v>
      </c>
      <c r="B161" s="55" t="s">
        <v>18</v>
      </c>
      <c r="C161" s="56" t="s">
        <v>144</v>
      </c>
      <c r="D161" s="56" t="s">
        <v>152</v>
      </c>
      <c r="E161" s="56" t="s">
        <v>19</v>
      </c>
      <c r="F161" s="57"/>
      <c r="G161" s="57"/>
      <c r="H161" s="57"/>
      <c r="I161" s="57"/>
      <c r="J161" s="58">
        <v>0</v>
      </c>
      <c r="K161" s="59">
        <v>4168000</v>
      </c>
      <c r="L161" s="39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5">
        <v>0</v>
      </c>
      <c r="AD161" s="4">
        <v>0</v>
      </c>
      <c r="AE161" s="1"/>
    </row>
    <row r="162" spans="1:31" s="23" customFormat="1" ht="14.25" outlineLevel="1">
      <c r="A162" s="62">
        <v>146</v>
      </c>
      <c r="B162" s="60" t="s">
        <v>432</v>
      </c>
      <c r="C162" s="51" t="s">
        <v>153</v>
      </c>
      <c r="D162" s="51" t="s">
        <v>3</v>
      </c>
      <c r="E162" s="51" t="s">
        <v>1</v>
      </c>
      <c r="F162" s="52"/>
      <c r="G162" s="52"/>
      <c r="H162" s="52"/>
      <c r="I162" s="52"/>
      <c r="J162" s="53">
        <v>0</v>
      </c>
      <c r="K162" s="54">
        <f>K163</f>
        <v>134000</v>
      </c>
      <c r="L162" s="38">
        <v>0</v>
      </c>
      <c r="M162" s="25">
        <v>0</v>
      </c>
      <c r="N162" s="25">
        <v>0</v>
      </c>
      <c r="O162" s="25">
        <v>0</v>
      </c>
      <c r="P162" s="25">
        <v>0</v>
      </c>
      <c r="Q162" s="25">
        <v>0</v>
      </c>
      <c r="R162" s="25">
        <v>0</v>
      </c>
      <c r="S162" s="25">
        <v>0</v>
      </c>
      <c r="T162" s="25">
        <v>0</v>
      </c>
      <c r="U162" s="25">
        <v>0</v>
      </c>
      <c r="V162" s="25">
        <v>0</v>
      </c>
      <c r="W162" s="25">
        <v>0</v>
      </c>
      <c r="X162" s="25">
        <v>0</v>
      </c>
      <c r="Y162" s="25">
        <v>0</v>
      </c>
      <c r="Z162" s="25">
        <v>0</v>
      </c>
      <c r="AA162" s="25">
        <v>0</v>
      </c>
      <c r="AB162" s="25">
        <v>0</v>
      </c>
      <c r="AC162" s="26">
        <v>0</v>
      </c>
      <c r="AD162" s="25">
        <v>0</v>
      </c>
      <c r="AE162" s="22"/>
    </row>
    <row r="163" spans="1:31" ht="42" customHeight="1" outlineLevel="2">
      <c r="A163" s="62">
        <v>147</v>
      </c>
      <c r="B163" s="55" t="s">
        <v>132</v>
      </c>
      <c r="C163" s="56" t="s">
        <v>153</v>
      </c>
      <c r="D163" s="56" t="s">
        <v>133</v>
      </c>
      <c r="E163" s="56" t="s">
        <v>1</v>
      </c>
      <c r="F163" s="57"/>
      <c r="G163" s="57"/>
      <c r="H163" s="57"/>
      <c r="I163" s="57"/>
      <c r="J163" s="58">
        <v>0</v>
      </c>
      <c r="K163" s="59">
        <f>K164</f>
        <v>134000</v>
      </c>
      <c r="L163" s="39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5">
        <v>0</v>
      </c>
      <c r="AD163" s="4">
        <v>0</v>
      </c>
      <c r="AE163" s="1"/>
    </row>
    <row r="164" spans="1:31" ht="25.5" outlineLevel="3">
      <c r="A164" s="62">
        <v>148</v>
      </c>
      <c r="B164" s="55" t="s">
        <v>154</v>
      </c>
      <c r="C164" s="56" t="s">
        <v>153</v>
      </c>
      <c r="D164" s="56" t="s">
        <v>155</v>
      </c>
      <c r="E164" s="56" t="s">
        <v>1</v>
      </c>
      <c r="F164" s="57"/>
      <c r="G164" s="57"/>
      <c r="H164" s="57"/>
      <c r="I164" s="57"/>
      <c r="J164" s="58">
        <v>0</v>
      </c>
      <c r="K164" s="59">
        <f>K165+K167</f>
        <v>134000</v>
      </c>
      <c r="L164" s="39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5">
        <v>0</v>
      </c>
      <c r="AD164" s="4">
        <v>0</v>
      </c>
      <c r="AE164" s="1"/>
    </row>
    <row r="165" spans="1:31" ht="25.5" outlineLevel="4">
      <c r="A165" s="62">
        <v>149</v>
      </c>
      <c r="B165" s="55" t="s">
        <v>156</v>
      </c>
      <c r="C165" s="56" t="s">
        <v>153</v>
      </c>
      <c r="D165" s="56" t="s">
        <v>157</v>
      </c>
      <c r="E165" s="56" t="s">
        <v>1</v>
      </c>
      <c r="F165" s="57"/>
      <c r="G165" s="57"/>
      <c r="H165" s="57"/>
      <c r="I165" s="57"/>
      <c r="J165" s="58">
        <v>0</v>
      </c>
      <c r="K165" s="59">
        <f>K166</f>
        <v>99000</v>
      </c>
      <c r="L165" s="39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5">
        <v>0</v>
      </c>
      <c r="AD165" s="4">
        <v>0</v>
      </c>
      <c r="AE165" s="1"/>
    </row>
    <row r="166" spans="1:31" ht="25.5" outlineLevel="5">
      <c r="A166" s="62">
        <v>150</v>
      </c>
      <c r="B166" s="55" t="s">
        <v>18</v>
      </c>
      <c r="C166" s="56" t="s">
        <v>153</v>
      </c>
      <c r="D166" s="56" t="s">
        <v>157</v>
      </c>
      <c r="E166" s="56" t="s">
        <v>19</v>
      </c>
      <c r="F166" s="57"/>
      <c r="G166" s="57"/>
      <c r="H166" s="57"/>
      <c r="I166" s="57"/>
      <c r="J166" s="58">
        <v>0</v>
      </c>
      <c r="K166" s="59">
        <v>99000</v>
      </c>
      <c r="L166" s="39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5">
        <v>0</v>
      </c>
      <c r="AD166" s="4">
        <v>0</v>
      </c>
      <c r="AE166" s="1"/>
    </row>
    <row r="167" spans="1:31" ht="25.5" outlineLevel="4">
      <c r="A167" s="62">
        <v>151</v>
      </c>
      <c r="B167" s="55" t="s">
        <v>158</v>
      </c>
      <c r="C167" s="56" t="s">
        <v>153</v>
      </c>
      <c r="D167" s="56" t="s">
        <v>159</v>
      </c>
      <c r="E167" s="56" t="s">
        <v>1</v>
      </c>
      <c r="F167" s="57"/>
      <c r="G167" s="57"/>
      <c r="H167" s="57"/>
      <c r="I167" s="57"/>
      <c r="J167" s="58">
        <v>0</v>
      </c>
      <c r="K167" s="59">
        <f>K168</f>
        <v>35000</v>
      </c>
      <c r="L167" s="39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5">
        <v>0</v>
      </c>
      <c r="AD167" s="4">
        <v>0</v>
      </c>
      <c r="AE167" s="1"/>
    </row>
    <row r="168" spans="1:31" ht="25.5" outlineLevel="5">
      <c r="A168" s="62">
        <v>152</v>
      </c>
      <c r="B168" s="55" t="s">
        <v>18</v>
      </c>
      <c r="C168" s="56" t="s">
        <v>153</v>
      </c>
      <c r="D168" s="56" t="s">
        <v>159</v>
      </c>
      <c r="E168" s="56" t="s">
        <v>19</v>
      </c>
      <c r="F168" s="57"/>
      <c r="G168" s="57"/>
      <c r="H168" s="57"/>
      <c r="I168" s="57"/>
      <c r="J168" s="58">
        <v>0</v>
      </c>
      <c r="K168" s="59">
        <v>35000</v>
      </c>
      <c r="L168" s="39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5">
        <v>0</v>
      </c>
      <c r="AD168" s="4">
        <v>0</v>
      </c>
      <c r="AE168" s="1"/>
    </row>
    <row r="169" spans="1:31" s="23" customFormat="1" ht="14.25" outlineLevel="1">
      <c r="A169" s="62">
        <v>153</v>
      </c>
      <c r="B169" s="60" t="s">
        <v>433</v>
      </c>
      <c r="C169" s="51" t="s">
        <v>160</v>
      </c>
      <c r="D169" s="51" t="s">
        <v>3</v>
      </c>
      <c r="E169" s="51" t="s">
        <v>1</v>
      </c>
      <c r="F169" s="52"/>
      <c r="G169" s="52"/>
      <c r="H169" s="52"/>
      <c r="I169" s="52"/>
      <c r="J169" s="53">
        <v>0</v>
      </c>
      <c r="K169" s="54">
        <f>K170+K173+K183+K179</f>
        <v>8513500</v>
      </c>
      <c r="L169" s="38">
        <v>0</v>
      </c>
      <c r="M169" s="25">
        <v>0</v>
      </c>
      <c r="N169" s="25">
        <v>0</v>
      </c>
      <c r="O169" s="25">
        <v>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  <c r="U169" s="25">
        <v>0</v>
      </c>
      <c r="V169" s="25">
        <v>0</v>
      </c>
      <c r="W169" s="25">
        <v>0</v>
      </c>
      <c r="X169" s="25">
        <v>0</v>
      </c>
      <c r="Y169" s="25">
        <v>0</v>
      </c>
      <c r="Z169" s="25">
        <v>0</v>
      </c>
      <c r="AA169" s="25">
        <v>0</v>
      </c>
      <c r="AB169" s="25">
        <v>0</v>
      </c>
      <c r="AC169" s="26">
        <v>0</v>
      </c>
      <c r="AD169" s="25">
        <v>0</v>
      </c>
      <c r="AE169" s="22"/>
    </row>
    <row r="170" spans="1:31" ht="76.5" outlineLevel="2">
      <c r="A170" s="62">
        <v>154</v>
      </c>
      <c r="B170" s="55" t="s">
        <v>161</v>
      </c>
      <c r="C170" s="56" t="s">
        <v>160</v>
      </c>
      <c r="D170" s="56" t="s">
        <v>162</v>
      </c>
      <c r="E170" s="56" t="s">
        <v>1</v>
      </c>
      <c r="F170" s="57"/>
      <c r="G170" s="57"/>
      <c r="H170" s="57"/>
      <c r="I170" s="57"/>
      <c r="J170" s="58">
        <v>0</v>
      </c>
      <c r="K170" s="59">
        <f>K171</f>
        <v>200000</v>
      </c>
      <c r="L170" s="39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5">
        <v>0</v>
      </c>
      <c r="AD170" s="4">
        <v>0</v>
      </c>
      <c r="AE170" s="1"/>
    </row>
    <row r="171" spans="1:31" ht="76.5" outlineLevel="4">
      <c r="A171" s="62">
        <v>155</v>
      </c>
      <c r="B171" s="55" t="s">
        <v>163</v>
      </c>
      <c r="C171" s="56" t="s">
        <v>160</v>
      </c>
      <c r="D171" s="56" t="s">
        <v>164</v>
      </c>
      <c r="E171" s="56" t="s">
        <v>1</v>
      </c>
      <c r="F171" s="57"/>
      <c r="G171" s="57"/>
      <c r="H171" s="57"/>
      <c r="I171" s="57"/>
      <c r="J171" s="58">
        <v>0</v>
      </c>
      <c r="K171" s="59">
        <f>K172</f>
        <v>200000</v>
      </c>
      <c r="L171" s="39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5">
        <v>0</v>
      </c>
      <c r="AD171" s="4">
        <v>0</v>
      </c>
      <c r="AE171" s="1"/>
    </row>
    <row r="172" spans="1:31" ht="25.5" outlineLevel="5">
      <c r="A172" s="62">
        <v>156</v>
      </c>
      <c r="B172" s="55" t="s">
        <v>18</v>
      </c>
      <c r="C172" s="56" t="s">
        <v>160</v>
      </c>
      <c r="D172" s="56" t="s">
        <v>164</v>
      </c>
      <c r="E172" s="56" t="s">
        <v>19</v>
      </c>
      <c r="F172" s="57"/>
      <c r="G172" s="57"/>
      <c r="H172" s="57"/>
      <c r="I172" s="57"/>
      <c r="J172" s="58">
        <v>0</v>
      </c>
      <c r="K172" s="59">
        <v>200000</v>
      </c>
      <c r="L172" s="39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5">
        <v>0</v>
      </c>
      <c r="AD172" s="4">
        <v>0</v>
      </c>
      <c r="AE172" s="1"/>
    </row>
    <row r="173" spans="1:31" ht="51" outlineLevel="2">
      <c r="A173" s="62">
        <v>157</v>
      </c>
      <c r="B173" s="55" t="s">
        <v>5</v>
      </c>
      <c r="C173" s="56" t="s">
        <v>160</v>
      </c>
      <c r="D173" s="56" t="s">
        <v>6</v>
      </c>
      <c r="E173" s="56" t="s">
        <v>1</v>
      </c>
      <c r="F173" s="57"/>
      <c r="G173" s="57"/>
      <c r="H173" s="57"/>
      <c r="I173" s="57"/>
      <c r="J173" s="58">
        <v>0</v>
      </c>
      <c r="K173" s="59">
        <f>K174</f>
        <v>311500</v>
      </c>
      <c r="L173" s="39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5">
        <v>0</v>
      </c>
      <c r="AD173" s="4">
        <v>0</v>
      </c>
      <c r="AE173" s="1"/>
    </row>
    <row r="174" spans="1:31" ht="27.75" customHeight="1" outlineLevel="3">
      <c r="A174" s="62">
        <v>158</v>
      </c>
      <c r="B174" s="55" t="s">
        <v>165</v>
      </c>
      <c r="C174" s="56" t="s">
        <v>160</v>
      </c>
      <c r="D174" s="56" t="s">
        <v>166</v>
      </c>
      <c r="E174" s="56" t="s">
        <v>1</v>
      </c>
      <c r="F174" s="57"/>
      <c r="G174" s="57"/>
      <c r="H174" s="57"/>
      <c r="I174" s="57"/>
      <c r="J174" s="58">
        <v>0</v>
      </c>
      <c r="K174" s="59">
        <f>K175+K177</f>
        <v>311500</v>
      </c>
      <c r="L174" s="39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5">
        <v>0</v>
      </c>
      <c r="AD174" s="4">
        <v>0</v>
      </c>
      <c r="AE174" s="1"/>
    </row>
    <row r="175" spans="1:31" ht="38.25" outlineLevel="4">
      <c r="A175" s="62">
        <v>159</v>
      </c>
      <c r="B175" s="55" t="s">
        <v>167</v>
      </c>
      <c r="C175" s="56" t="s">
        <v>160</v>
      </c>
      <c r="D175" s="56" t="s">
        <v>168</v>
      </c>
      <c r="E175" s="56" t="s">
        <v>1</v>
      </c>
      <c r="F175" s="57"/>
      <c r="G175" s="57"/>
      <c r="H175" s="57"/>
      <c r="I175" s="57"/>
      <c r="J175" s="58">
        <v>0</v>
      </c>
      <c r="K175" s="59">
        <f>K176</f>
        <v>300000</v>
      </c>
      <c r="L175" s="39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5">
        <v>0</v>
      </c>
      <c r="AD175" s="4">
        <v>0</v>
      </c>
      <c r="AE175" s="1"/>
    </row>
    <row r="176" spans="1:31" ht="40.5" customHeight="1" outlineLevel="5">
      <c r="A176" s="62">
        <v>160</v>
      </c>
      <c r="B176" s="55" t="s">
        <v>169</v>
      </c>
      <c r="C176" s="56" t="s">
        <v>160</v>
      </c>
      <c r="D176" s="56" t="s">
        <v>168</v>
      </c>
      <c r="E176" s="56" t="s">
        <v>170</v>
      </c>
      <c r="F176" s="57"/>
      <c r="G176" s="57"/>
      <c r="H176" s="57"/>
      <c r="I176" s="57"/>
      <c r="J176" s="58">
        <v>0</v>
      </c>
      <c r="K176" s="59">
        <v>300000</v>
      </c>
      <c r="L176" s="39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5">
        <v>0</v>
      </c>
      <c r="AD176" s="4">
        <v>0</v>
      </c>
      <c r="AE176" s="1"/>
    </row>
    <row r="177" spans="1:31" ht="25.5" outlineLevel="4">
      <c r="A177" s="62">
        <v>161</v>
      </c>
      <c r="B177" s="55" t="s">
        <v>171</v>
      </c>
      <c r="C177" s="56" t="s">
        <v>160</v>
      </c>
      <c r="D177" s="56" t="s">
        <v>172</v>
      </c>
      <c r="E177" s="56" t="s">
        <v>1</v>
      </c>
      <c r="F177" s="57"/>
      <c r="G177" s="57"/>
      <c r="H177" s="57"/>
      <c r="I177" s="57"/>
      <c r="J177" s="58">
        <v>0</v>
      </c>
      <c r="K177" s="59">
        <f>K178</f>
        <v>11500</v>
      </c>
      <c r="L177" s="39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5">
        <v>0</v>
      </c>
      <c r="AD177" s="4">
        <v>0</v>
      </c>
      <c r="AE177" s="1"/>
    </row>
    <row r="178" spans="1:31" ht="40.5" customHeight="1" outlineLevel="5">
      <c r="A178" s="62">
        <v>162</v>
      </c>
      <c r="B178" s="55" t="s">
        <v>169</v>
      </c>
      <c r="C178" s="56" t="s">
        <v>160</v>
      </c>
      <c r="D178" s="56" t="s">
        <v>172</v>
      </c>
      <c r="E178" s="56" t="s">
        <v>170</v>
      </c>
      <c r="F178" s="57"/>
      <c r="G178" s="57"/>
      <c r="H178" s="57"/>
      <c r="I178" s="57"/>
      <c r="J178" s="58">
        <v>0</v>
      </c>
      <c r="K178" s="59">
        <v>11500</v>
      </c>
      <c r="L178" s="39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5">
        <v>0</v>
      </c>
      <c r="AD178" s="4">
        <v>0</v>
      </c>
      <c r="AE178" s="1"/>
    </row>
    <row r="179" spans="1:31" ht="40.5" customHeight="1" outlineLevel="5">
      <c r="A179" s="62">
        <v>163</v>
      </c>
      <c r="B179" s="55" t="s">
        <v>132</v>
      </c>
      <c r="C179" s="56" t="s">
        <v>160</v>
      </c>
      <c r="D179" s="56" t="s">
        <v>133</v>
      </c>
      <c r="E179" s="56" t="s">
        <v>1</v>
      </c>
      <c r="F179" s="57"/>
      <c r="G179" s="57"/>
      <c r="H179" s="57"/>
      <c r="I179" s="57"/>
      <c r="J179" s="58">
        <v>0</v>
      </c>
      <c r="K179" s="59">
        <f>K180</f>
        <v>7202000</v>
      </c>
      <c r="L179" s="39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5"/>
      <c r="AD179" s="4"/>
      <c r="AE179" s="1"/>
    </row>
    <row r="180" spans="1:31" ht="40.5" customHeight="1" outlineLevel="5">
      <c r="A180" s="62">
        <v>164</v>
      </c>
      <c r="B180" s="55" t="s">
        <v>134</v>
      </c>
      <c r="C180" s="56" t="s">
        <v>160</v>
      </c>
      <c r="D180" s="56" t="s">
        <v>135</v>
      </c>
      <c r="E180" s="56" t="s">
        <v>1</v>
      </c>
      <c r="F180" s="57"/>
      <c r="G180" s="57"/>
      <c r="H180" s="57"/>
      <c r="I180" s="57"/>
      <c r="J180" s="58">
        <v>0</v>
      </c>
      <c r="K180" s="59">
        <f>K181</f>
        <v>7202000</v>
      </c>
      <c r="L180" s="39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5"/>
      <c r="AD180" s="4"/>
      <c r="AE180" s="1"/>
    </row>
    <row r="181" spans="1:31" ht="27" customHeight="1" outlineLevel="5">
      <c r="A181" s="62">
        <v>165</v>
      </c>
      <c r="B181" s="55" t="s">
        <v>471</v>
      </c>
      <c r="C181" s="56" t="s">
        <v>160</v>
      </c>
      <c r="D181" s="56">
        <v>3610515000</v>
      </c>
      <c r="E181" s="56" t="s">
        <v>1</v>
      </c>
      <c r="F181" s="57"/>
      <c r="G181" s="57"/>
      <c r="H181" s="57"/>
      <c r="I181" s="57"/>
      <c r="J181" s="58"/>
      <c r="K181" s="59">
        <f>K182</f>
        <v>7202000</v>
      </c>
      <c r="L181" s="39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5"/>
      <c r="AD181" s="4"/>
      <c r="AE181" s="1"/>
    </row>
    <row r="182" spans="1:31" ht="25.5" outlineLevel="5">
      <c r="A182" s="62">
        <v>166</v>
      </c>
      <c r="B182" s="55" t="s">
        <v>18</v>
      </c>
      <c r="C182" s="56" t="s">
        <v>160</v>
      </c>
      <c r="D182" s="56">
        <v>3610515000</v>
      </c>
      <c r="E182" s="56">
        <v>240</v>
      </c>
      <c r="F182" s="57"/>
      <c r="G182" s="57"/>
      <c r="H182" s="57"/>
      <c r="I182" s="57"/>
      <c r="J182" s="58"/>
      <c r="K182" s="59">
        <f>6589000+613000</f>
        <v>7202000</v>
      </c>
      <c r="L182" s="39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5"/>
      <c r="AD182" s="4"/>
      <c r="AE182" s="1"/>
    </row>
    <row r="183" spans="1:31" ht="51" outlineLevel="2">
      <c r="A183" s="62">
        <v>167</v>
      </c>
      <c r="B183" s="55" t="s">
        <v>73</v>
      </c>
      <c r="C183" s="56" t="s">
        <v>160</v>
      </c>
      <c r="D183" s="56" t="s">
        <v>74</v>
      </c>
      <c r="E183" s="56" t="s">
        <v>1</v>
      </c>
      <c r="F183" s="57"/>
      <c r="G183" s="57"/>
      <c r="H183" s="57"/>
      <c r="I183" s="57"/>
      <c r="J183" s="58">
        <v>0</v>
      </c>
      <c r="K183" s="59">
        <f>K184+K187</f>
        <v>800000</v>
      </c>
      <c r="L183" s="39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5">
        <v>0</v>
      </c>
      <c r="AD183" s="4">
        <v>0</v>
      </c>
      <c r="AE183" s="1"/>
    </row>
    <row r="184" spans="1:31" ht="51" outlineLevel="3">
      <c r="A184" s="62">
        <v>168</v>
      </c>
      <c r="B184" s="55" t="s">
        <v>173</v>
      </c>
      <c r="C184" s="56" t="s">
        <v>160</v>
      </c>
      <c r="D184" s="56" t="s">
        <v>174</v>
      </c>
      <c r="E184" s="56" t="s">
        <v>1</v>
      </c>
      <c r="F184" s="57"/>
      <c r="G184" s="57"/>
      <c r="H184" s="57"/>
      <c r="I184" s="57"/>
      <c r="J184" s="58">
        <v>0</v>
      </c>
      <c r="K184" s="59">
        <f>K185</f>
        <v>300000</v>
      </c>
      <c r="L184" s="39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5">
        <v>0</v>
      </c>
      <c r="AD184" s="4">
        <v>0</v>
      </c>
      <c r="AE184" s="1"/>
    </row>
    <row r="185" spans="1:31" ht="51" outlineLevel="4">
      <c r="A185" s="62">
        <v>169</v>
      </c>
      <c r="B185" s="55" t="s">
        <v>175</v>
      </c>
      <c r="C185" s="56" t="s">
        <v>160</v>
      </c>
      <c r="D185" s="56" t="s">
        <v>176</v>
      </c>
      <c r="E185" s="56" t="s">
        <v>1</v>
      </c>
      <c r="F185" s="57"/>
      <c r="G185" s="57"/>
      <c r="H185" s="57"/>
      <c r="I185" s="57"/>
      <c r="J185" s="58">
        <v>0</v>
      </c>
      <c r="K185" s="59">
        <f>K186</f>
        <v>300000</v>
      </c>
      <c r="L185" s="39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5">
        <v>0</v>
      </c>
      <c r="AD185" s="4">
        <v>0</v>
      </c>
      <c r="AE185" s="1"/>
    </row>
    <row r="186" spans="1:31" ht="25.5" outlineLevel="5">
      <c r="A186" s="62">
        <v>170</v>
      </c>
      <c r="B186" s="55" t="s">
        <v>18</v>
      </c>
      <c r="C186" s="56" t="s">
        <v>160</v>
      </c>
      <c r="D186" s="56" t="s">
        <v>176</v>
      </c>
      <c r="E186" s="56" t="s">
        <v>19</v>
      </c>
      <c r="F186" s="57"/>
      <c r="G186" s="57"/>
      <c r="H186" s="57"/>
      <c r="I186" s="57"/>
      <c r="J186" s="58">
        <v>0</v>
      </c>
      <c r="K186" s="59">
        <v>300000</v>
      </c>
      <c r="L186" s="39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5">
        <v>0</v>
      </c>
      <c r="AD186" s="4">
        <v>0</v>
      </c>
      <c r="AE186" s="1"/>
    </row>
    <row r="187" spans="1:31" ht="38.25" outlineLevel="3">
      <c r="A187" s="62">
        <v>171</v>
      </c>
      <c r="B187" s="55" t="s">
        <v>177</v>
      </c>
      <c r="C187" s="56" t="s">
        <v>160</v>
      </c>
      <c r="D187" s="56" t="s">
        <v>178</v>
      </c>
      <c r="E187" s="56" t="s">
        <v>1</v>
      </c>
      <c r="F187" s="57"/>
      <c r="G187" s="57"/>
      <c r="H187" s="57"/>
      <c r="I187" s="57"/>
      <c r="J187" s="58">
        <v>0</v>
      </c>
      <c r="K187" s="59">
        <f>K188</f>
        <v>500000</v>
      </c>
      <c r="L187" s="39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5">
        <v>0</v>
      </c>
      <c r="AD187" s="4">
        <v>0</v>
      </c>
      <c r="AE187" s="1"/>
    </row>
    <row r="188" spans="1:31" ht="38.25" outlineLevel="4">
      <c r="A188" s="62">
        <v>172</v>
      </c>
      <c r="B188" s="55" t="s">
        <v>179</v>
      </c>
      <c r="C188" s="56" t="s">
        <v>160</v>
      </c>
      <c r="D188" s="56" t="s">
        <v>180</v>
      </c>
      <c r="E188" s="56" t="s">
        <v>1</v>
      </c>
      <c r="F188" s="57"/>
      <c r="G188" s="57"/>
      <c r="H188" s="57"/>
      <c r="I188" s="57"/>
      <c r="J188" s="58">
        <v>0</v>
      </c>
      <c r="K188" s="59">
        <f>K189</f>
        <v>500000</v>
      </c>
      <c r="L188" s="39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5">
        <v>0</v>
      </c>
      <c r="AD188" s="4">
        <v>0</v>
      </c>
      <c r="AE188" s="1"/>
    </row>
    <row r="189" spans="1:31" ht="25.5" outlineLevel="5">
      <c r="A189" s="62">
        <v>173</v>
      </c>
      <c r="B189" s="55" t="s">
        <v>18</v>
      </c>
      <c r="C189" s="56" t="s">
        <v>160</v>
      </c>
      <c r="D189" s="56" t="s">
        <v>180</v>
      </c>
      <c r="E189" s="56" t="s">
        <v>19</v>
      </c>
      <c r="F189" s="57"/>
      <c r="G189" s="57"/>
      <c r="H189" s="57"/>
      <c r="I189" s="57"/>
      <c r="J189" s="58">
        <v>0</v>
      </c>
      <c r="K189" s="59">
        <v>500000</v>
      </c>
      <c r="L189" s="39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5">
        <v>0</v>
      </c>
      <c r="AD189" s="4">
        <v>0</v>
      </c>
      <c r="AE189" s="1"/>
    </row>
    <row r="190" spans="1:31" s="23" customFormat="1" ht="14.25">
      <c r="A190" s="62">
        <v>174</v>
      </c>
      <c r="B190" s="60" t="s">
        <v>434</v>
      </c>
      <c r="C190" s="51" t="s">
        <v>181</v>
      </c>
      <c r="D190" s="51" t="s">
        <v>3</v>
      </c>
      <c r="E190" s="51" t="s">
        <v>1</v>
      </c>
      <c r="F190" s="52"/>
      <c r="G190" s="52"/>
      <c r="H190" s="52"/>
      <c r="I190" s="52"/>
      <c r="J190" s="53">
        <v>0</v>
      </c>
      <c r="K190" s="54">
        <f>K191+K212+K219+K237</f>
        <v>97533618</v>
      </c>
      <c r="L190" s="38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5">
        <v>0</v>
      </c>
      <c r="X190" s="25">
        <v>0</v>
      </c>
      <c r="Y190" s="25">
        <v>0</v>
      </c>
      <c r="Z190" s="25">
        <v>0</v>
      </c>
      <c r="AA190" s="25">
        <v>0</v>
      </c>
      <c r="AB190" s="25">
        <v>0</v>
      </c>
      <c r="AC190" s="26">
        <v>0</v>
      </c>
      <c r="AD190" s="25">
        <v>0</v>
      </c>
      <c r="AE190" s="22"/>
    </row>
    <row r="191" spans="1:31" s="23" customFormat="1" ht="14.25" outlineLevel="1">
      <c r="A191" s="62">
        <v>175</v>
      </c>
      <c r="B191" s="60" t="s">
        <v>435</v>
      </c>
      <c r="C191" s="51" t="s">
        <v>182</v>
      </c>
      <c r="D191" s="51" t="s">
        <v>3</v>
      </c>
      <c r="E191" s="51" t="s">
        <v>1</v>
      </c>
      <c r="F191" s="52"/>
      <c r="G191" s="52"/>
      <c r="H191" s="52"/>
      <c r="I191" s="52"/>
      <c r="J191" s="53">
        <v>0</v>
      </c>
      <c r="K191" s="54">
        <f>K192+K204+K208</f>
        <v>24033600</v>
      </c>
      <c r="L191" s="38">
        <v>0</v>
      </c>
      <c r="M191" s="25">
        <v>0</v>
      </c>
      <c r="N191" s="25">
        <v>0</v>
      </c>
      <c r="O191" s="25">
        <v>0</v>
      </c>
      <c r="P191" s="25">
        <v>0</v>
      </c>
      <c r="Q191" s="25">
        <v>0</v>
      </c>
      <c r="R191" s="25">
        <v>0</v>
      </c>
      <c r="S191" s="25">
        <v>0</v>
      </c>
      <c r="T191" s="25">
        <v>0</v>
      </c>
      <c r="U191" s="25">
        <v>0</v>
      </c>
      <c r="V191" s="25">
        <v>0</v>
      </c>
      <c r="W191" s="25">
        <v>0</v>
      </c>
      <c r="X191" s="25">
        <v>0</v>
      </c>
      <c r="Y191" s="25">
        <v>0</v>
      </c>
      <c r="Z191" s="25">
        <v>0</v>
      </c>
      <c r="AA191" s="25">
        <v>0</v>
      </c>
      <c r="AB191" s="25">
        <v>0</v>
      </c>
      <c r="AC191" s="26">
        <v>0</v>
      </c>
      <c r="AD191" s="25">
        <v>0</v>
      </c>
      <c r="AE191" s="22"/>
    </row>
    <row r="192" spans="1:31" ht="38.25" outlineLevel="2">
      <c r="A192" s="62">
        <v>176</v>
      </c>
      <c r="B192" s="55" t="s">
        <v>183</v>
      </c>
      <c r="C192" s="56" t="s">
        <v>182</v>
      </c>
      <c r="D192" s="56" t="s">
        <v>184</v>
      </c>
      <c r="E192" s="56" t="s">
        <v>1</v>
      </c>
      <c r="F192" s="57"/>
      <c r="G192" s="57"/>
      <c r="H192" s="57"/>
      <c r="I192" s="57"/>
      <c r="J192" s="58">
        <v>0</v>
      </c>
      <c r="K192" s="59">
        <f>K193+K199</f>
        <v>11065000</v>
      </c>
      <c r="L192" s="39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5">
        <v>0</v>
      </c>
      <c r="AD192" s="4">
        <v>0</v>
      </c>
      <c r="AE192" s="1"/>
    </row>
    <row r="193" spans="1:31" ht="51" outlineLevel="3">
      <c r="A193" s="62">
        <v>177</v>
      </c>
      <c r="B193" s="55" t="s">
        <v>185</v>
      </c>
      <c r="C193" s="56" t="s">
        <v>182</v>
      </c>
      <c r="D193" s="56" t="s">
        <v>186</v>
      </c>
      <c r="E193" s="56" t="s">
        <v>1</v>
      </c>
      <c r="F193" s="57"/>
      <c r="G193" s="57"/>
      <c r="H193" s="57"/>
      <c r="I193" s="57"/>
      <c r="J193" s="58">
        <v>0</v>
      </c>
      <c r="K193" s="59">
        <f>K194+K196</f>
        <v>8431400</v>
      </c>
      <c r="L193" s="39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5">
        <v>0</v>
      </c>
      <c r="AD193" s="4">
        <v>0</v>
      </c>
      <c r="AE193" s="1"/>
    </row>
    <row r="194" spans="1:31" ht="25.5" outlineLevel="4">
      <c r="A194" s="62">
        <v>178</v>
      </c>
      <c r="B194" s="55" t="s">
        <v>187</v>
      </c>
      <c r="C194" s="56" t="s">
        <v>182</v>
      </c>
      <c r="D194" s="56" t="s">
        <v>188</v>
      </c>
      <c r="E194" s="56" t="s">
        <v>1</v>
      </c>
      <c r="F194" s="57"/>
      <c r="G194" s="57"/>
      <c r="H194" s="57"/>
      <c r="I194" s="57"/>
      <c r="J194" s="58">
        <v>0</v>
      </c>
      <c r="K194" s="59">
        <f>K195</f>
        <v>1669800</v>
      </c>
      <c r="L194" s="39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5">
        <v>0</v>
      </c>
      <c r="AD194" s="4">
        <v>0</v>
      </c>
      <c r="AE194" s="1"/>
    </row>
    <row r="195" spans="1:31" ht="25.5" outlineLevel="5">
      <c r="A195" s="62">
        <v>179</v>
      </c>
      <c r="B195" s="55" t="s">
        <v>18</v>
      </c>
      <c r="C195" s="56" t="s">
        <v>182</v>
      </c>
      <c r="D195" s="56" t="s">
        <v>188</v>
      </c>
      <c r="E195" s="56" t="s">
        <v>19</v>
      </c>
      <c r="F195" s="57"/>
      <c r="G195" s="57"/>
      <c r="H195" s="57"/>
      <c r="I195" s="57"/>
      <c r="J195" s="58">
        <v>0</v>
      </c>
      <c r="K195" s="59">
        <v>1669800</v>
      </c>
      <c r="L195" s="39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5">
        <v>0</v>
      </c>
      <c r="AD195" s="4">
        <v>0</v>
      </c>
      <c r="AE195" s="1"/>
    </row>
    <row r="196" spans="1:31" ht="38.25" outlineLevel="4">
      <c r="A196" s="62">
        <v>180</v>
      </c>
      <c r="B196" s="55" t="s">
        <v>189</v>
      </c>
      <c r="C196" s="56" t="s">
        <v>182</v>
      </c>
      <c r="D196" s="56" t="s">
        <v>190</v>
      </c>
      <c r="E196" s="56" t="s">
        <v>1</v>
      </c>
      <c r="F196" s="57"/>
      <c r="G196" s="57"/>
      <c r="H196" s="57"/>
      <c r="I196" s="57"/>
      <c r="J196" s="58">
        <v>0</v>
      </c>
      <c r="K196" s="59">
        <f>K197+K198</f>
        <v>6761600</v>
      </c>
      <c r="L196" s="39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5">
        <v>0</v>
      </c>
      <c r="AD196" s="4">
        <v>0</v>
      </c>
      <c r="AE196" s="1"/>
    </row>
    <row r="197" spans="1:31" ht="25.5" outlineLevel="5">
      <c r="A197" s="62">
        <v>181</v>
      </c>
      <c r="B197" s="55" t="s">
        <v>18</v>
      </c>
      <c r="C197" s="56" t="s">
        <v>182</v>
      </c>
      <c r="D197" s="56" t="s">
        <v>190</v>
      </c>
      <c r="E197" s="56" t="s">
        <v>19</v>
      </c>
      <c r="F197" s="57"/>
      <c r="G197" s="57"/>
      <c r="H197" s="57"/>
      <c r="I197" s="57"/>
      <c r="J197" s="58">
        <v>0</v>
      </c>
      <c r="K197" s="59">
        <v>2000000</v>
      </c>
      <c r="L197" s="39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5">
        <v>0</v>
      </c>
      <c r="AD197" s="4">
        <v>0</v>
      </c>
      <c r="AE197" s="1"/>
    </row>
    <row r="198" spans="1:31" ht="51" outlineLevel="5">
      <c r="A198" s="62">
        <v>182</v>
      </c>
      <c r="B198" s="55" t="s">
        <v>138</v>
      </c>
      <c r="C198" s="56" t="s">
        <v>182</v>
      </c>
      <c r="D198" s="56" t="s">
        <v>190</v>
      </c>
      <c r="E198" s="56" t="s">
        <v>139</v>
      </c>
      <c r="F198" s="57"/>
      <c r="G198" s="57"/>
      <c r="H198" s="57"/>
      <c r="I198" s="57"/>
      <c r="J198" s="58">
        <v>0</v>
      </c>
      <c r="K198" s="59">
        <v>4761600</v>
      </c>
      <c r="L198" s="39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5">
        <v>0</v>
      </c>
      <c r="AD198" s="4">
        <v>0</v>
      </c>
      <c r="AE198" s="1"/>
    </row>
    <row r="199" spans="1:31" ht="38.25" outlineLevel="3">
      <c r="A199" s="62">
        <v>183</v>
      </c>
      <c r="B199" s="55" t="s">
        <v>191</v>
      </c>
      <c r="C199" s="56" t="s">
        <v>182</v>
      </c>
      <c r="D199" s="56" t="s">
        <v>192</v>
      </c>
      <c r="E199" s="56" t="s">
        <v>1</v>
      </c>
      <c r="F199" s="57"/>
      <c r="G199" s="57"/>
      <c r="H199" s="57"/>
      <c r="I199" s="57"/>
      <c r="J199" s="58">
        <v>0</v>
      </c>
      <c r="K199" s="59">
        <f>K200+K202</f>
        <v>2633600</v>
      </c>
      <c r="L199" s="39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5">
        <v>0</v>
      </c>
      <c r="AD199" s="4">
        <v>0</v>
      </c>
      <c r="AE199" s="1"/>
    </row>
    <row r="200" spans="1:31" ht="38.25" outlineLevel="4">
      <c r="A200" s="62">
        <v>184</v>
      </c>
      <c r="B200" s="55" t="s">
        <v>193</v>
      </c>
      <c r="C200" s="56" t="s">
        <v>182</v>
      </c>
      <c r="D200" s="56" t="s">
        <v>194</v>
      </c>
      <c r="E200" s="56" t="s">
        <v>1</v>
      </c>
      <c r="F200" s="57"/>
      <c r="G200" s="57"/>
      <c r="H200" s="57"/>
      <c r="I200" s="57"/>
      <c r="J200" s="58">
        <v>0</v>
      </c>
      <c r="K200" s="59">
        <f>K201</f>
        <v>1133600</v>
      </c>
      <c r="L200" s="39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5">
        <v>0</v>
      </c>
      <c r="AD200" s="4">
        <v>0</v>
      </c>
      <c r="AE200" s="1"/>
    </row>
    <row r="201" spans="1:31" ht="25.5" outlineLevel="5">
      <c r="A201" s="62">
        <v>185</v>
      </c>
      <c r="B201" s="55" t="s">
        <v>18</v>
      </c>
      <c r="C201" s="56" t="s">
        <v>182</v>
      </c>
      <c r="D201" s="56" t="s">
        <v>194</v>
      </c>
      <c r="E201" s="56" t="s">
        <v>19</v>
      </c>
      <c r="F201" s="57"/>
      <c r="G201" s="57"/>
      <c r="H201" s="57"/>
      <c r="I201" s="57"/>
      <c r="J201" s="58">
        <v>0</v>
      </c>
      <c r="K201" s="59">
        <v>1133600</v>
      </c>
      <c r="L201" s="39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5">
        <v>0</v>
      </c>
      <c r="AD201" s="4">
        <v>0</v>
      </c>
      <c r="AE201" s="1"/>
    </row>
    <row r="202" spans="1:31" ht="25.5" outlineLevel="4">
      <c r="A202" s="62">
        <v>186</v>
      </c>
      <c r="B202" s="55" t="s">
        <v>195</v>
      </c>
      <c r="C202" s="56" t="s">
        <v>182</v>
      </c>
      <c r="D202" s="56" t="s">
        <v>196</v>
      </c>
      <c r="E202" s="56" t="s">
        <v>1</v>
      </c>
      <c r="F202" s="57"/>
      <c r="G202" s="57"/>
      <c r="H202" s="57"/>
      <c r="I202" s="57"/>
      <c r="J202" s="58">
        <v>0</v>
      </c>
      <c r="K202" s="59">
        <f>K203</f>
        <v>1500000</v>
      </c>
      <c r="L202" s="39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5">
        <v>0</v>
      </c>
      <c r="AD202" s="4">
        <v>0</v>
      </c>
      <c r="AE202" s="1"/>
    </row>
    <row r="203" spans="1:31" ht="25.5" outlineLevel="5">
      <c r="A203" s="62">
        <v>187</v>
      </c>
      <c r="B203" s="55" t="s">
        <v>18</v>
      </c>
      <c r="C203" s="56" t="s">
        <v>182</v>
      </c>
      <c r="D203" s="56" t="s">
        <v>196</v>
      </c>
      <c r="E203" s="56" t="s">
        <v>19</v>
      </c>
      <c r="F203" s="57"/>
      <c r="G203" s="57"/>
      <c r="H203" s="57"/>
      <c r="I203" s="57"/>
      <c r="J203" s="58">
        <v>0</v>
      </c>
      <c r="K203" s="59">
        <v>1500000</v>
      </c>
      <c r="L203" s="39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5">
        <v>0</v>
      </c>
      <c r="AD203" s="4">
        <v>0</v>
      </c>
      <c r="AE203" s="1"/>
    </row>
    <row r="204" spans="1:31" ht="54.75" customHeight="1" outlineLevel="2">
      <c r="A204" s="62">
        <v>188</v>
      </c>
      <c r="B204" s="55" t="s">
        <v>125</v>
      </c>
      <c r="C204" s="56" t="s">
        <v>182</v>
      </c>
      <c r="D204" s="56" t="s">
        <v>126</v>
      </c>
      <c r="E204" s="56" t="s">
        <v>1</v>
      </c>
      <c r="F204" s="57"/>
      <c r="G204" s="57"/>
      <c r="H204" s="57"/>
      <c r="I204" s="57"/>
      <c r="J204" s="58">
        <v>0</v>
      </c>
      <c r="K204" s="59">
        <f>K205</f>
        <v>12900000</v>
      </c>
      <c r="L204" s="39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5">
        <v>0</v>
      </c>
      <c r="AD204" s="4">
        <v>0</v>
      </c>
      <c r="AE204" s="1"/>
    </row>
    <row r="205" spans="1:31" ht="38.25" outlineLevel="3">
      <c r="A205" s="62">
        <v>189</v>
      </c>
      <c r="B205" s="55" t="s">
        <v>197</v>
      </c>
      <c r="C205" s="56" t="s">
        <v>182</v>
      </c>
      <c r="D205" s="56" t="s">
        <v>198</v>
      </c>
      <c r="E205" s="56" t="s">
        <v>1</v>
      </c>
      <c r="F205" s="57"/>
      <c r="G205" s="57"/>
      <c r="H205" s="57"/>
      <c r="I205" s="57"/>
      <c r="J205" s="58">
        <v>0</v>
      </c>
      <c r="K205" s="59">
        <f>K206</f>
        <v>12900000</v>
      </c>
      <c r="L205" s="39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5">
        <v>0</v>
      </c>
      <c r="AD205" s="4">
        <v>0</v>
      </c>
      <c r="AE205" s="1"/>
    </row>
    <row r="206" spans="1:31" ht="38.25" outlineLevel="4">
      <c r="A206" s="62">
        <v>190</v>
      </c>
      <c r="B206" s="55" t="s">
        <v>199</v>
      </c>
      <c r="C206" s="56" t="s">
        <v>182</v>
      </c>
      <c r="D206" s="56" t="s">
        <v>200</v>
      </c>
      <c r="E206" s="56" t="s">
        <v>1</v>
      </c>
      <c r="F206" s="57"/>
      <c r="G206" s="57"/>
      <c r="H206" s="57"/>
      <c r="I206" s="57"/>
      <c r="J206" s="58">
        <v>0</v>
      </c>
      <c r="K206" s="59">
        <f>K207</f>
        <v>12900000</v>
      </c>
      <c r="L206" s="39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5">
        <v>0</v>
      </c>
      <c r="AD206" s="4">
        <v>0</v>
      </c>
      <c r="AE206" s="1"/>
    </row>
    <row r="207" spans="1:31" ht="15" outlineLevel="5">
      <c r="A207" s="62">
        <v>191</v>
      </c>
      <c r="B207" s="55" t="s">
        <v>201</v>
      </c>
      <c r="C207" s="56" t="s">
        <v>182</v>
      </c>
      <c r="D207" s="56" t="s">
        <v>200</v>
      </c>
      <c r="E207" s="56" t="s">
        <v>202</v>
      </c>
      <c r="F207" s="57"/>
      <c r="G207" s="57"/>
      <c r="H207" s="57"/>
      <c r="I207" s="57"/>
      <c r="J207" s="58">
        <v>0</v>
      </c>
      <c r="K207" s="59">
        <v>12900000</v>
      </c>
      <c r="L207" s="39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5">
        <v>0</v>
      </c>
      <c r="AD207" s="4">
        <v>0</v>
      </c>
      <c r="AE207" s="1"/>
    </row>
    <row r="208" spans="1:31" ht="51" outlineLevel="2">
      <c r="A208" s="62">
        <v>192</v>
      </c>
      <c r="B208" s="55" t="s">
        <v>73</v>
      </c>
      <c r="C208" s="56" t="s">
        <v>182</v>
      </c>
      <c r="D208" s="56" t="s">
        <v>74</v>
      </c>
      <c r="E208" s="56" t="s">
        <v>1</v>
      </c>
      <c r="F208" s="57"/>
      <c r="G208" s="57"/>
      <c r="H208" s="57"/>
      <c r="I208" s="57"/>
      <c r="J208" s="58">
        <v>0</v>
      </c>
      <c r="K208" s="59">
        <f>K209</f>
        <v>68600</v>
      </c>
      <c r="L208" s="39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5">
        <v>0</v>
      </c>
      <c r="AD208" s="4">
        <v>0</v>
      </c>
      <c r="AE208" s="1"/>
    </row>
    <row r="209" spans="1:31" ht="51" outlineLevel="3">
      <c r="A209" s="62">
        <v>193</v>
      </c>
      <c r="B209" s="55" t="s">
        <v>173</v>
      </c>
      <c r="C209" s="56" t="s">
        <v>182</v>
      </c>
      <c r="D209" s="56" t="s">
        <v>174</v>
      </c>
      <c r="E209" s="56" t="s">
        <v>1</v>
      </c>
      <c r="F209" s="57"/>
      <c r="G209" s="57"/>
      <c r="H209" s="57"/>
      <c r="I209" s="57"/>
      <c r="J209" s="58">
        <v>0</v>
      </c>
      <c r="K209" s="59">
        <f>K210</f>
        <v>68600</v>
      </c>
      <c r="L209" s="39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5">
        <v>0</v>
      </c>
      <c r="AD209" s="4">
        <v>0</v>
      </c>
      <c r="AE209" s="1"/>
    </row>
    <row r="210" spans="1:31" ht="25.5" outlineLevel="4">
      <c r="A210" s="62">
        <v>194</v>
      </c>
      <c r="B210" s="55" t="s">
        <v>187</v>
      </c>
      <c r="C210" s="56" t="s">
        <v>182</v>
      </c>
      <c r="D210" s="56" t="s">
        <v>203</v>
      </c>
      <c r="E210" s="56" t="s">
        <v>1</v>
      </c>
      <c r="F210" s="57"/>
      <c r="G210" s="57"/>
      <c r="H210" s="57"/>
      <c r="I210" s="57"/>
      <c r="J210" s="58">
        <v>0</v>
      </c>
      <c r="K210" s="59">
        <f>K211</f>
        <v>68600</v>
      </c>
      <c r="L210" s="39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5">
        <v>0</v>
      </c>
      <c r="AD210" s="4">
        <v>0</v>
      </c>
      <c r="AE210" s="1"/>
    </row>
    <row r="211" spans="1:31" ht="25.5" outlineLevel="5">
      <c r="A211" s="62">
        <v>195</v>
      </c>
      <c r="B211" s="55" t="s">
        <v>18</v>
      </c>
      <c r="C211" s="56" t="s">
        <v>182</v>
      </c>
      <c r="D211" s="56" t="s">
        <v>203</v>
      </c>
      <c r="E211" s="56" t="s">
        <v>19</v>
      </c>
      <c r="F211" s="57"/>
      <c r="G211" s="57"/>
      <c r="H211" s="57"/>
      <c r="I211" s="57"/>
      <c r="J211" s="58">
        <v>0</v>
      </c>
      <c r="K211" s="59">
        <v>68600</v>
      </c>
      <c r="L211" s="39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5">
        <v>0</v>
      </c>
      <c r="AD211" s="4">
        <v>0</v>
      </c>
      <c r="AE211" s="1"/>
    </row>
    <row r="212" spans="1:31" s="23" customFormat="1" ht="14.25" outlineLevel="1">
      <c r="A212" s="62">
        <v>196</v>
      </c>
      <c r="B212" s="60" t="s">
        <v>436</v>
      </c>
      <c r="C212" s="51" t="s">
        <v>204</v>
      </c>
      <c r="D212" s="51" t="s">
        <v>3</v>
      </c>
      <c r="E212" s="51" t="s">
        <v>1</v>
      </c>
      <c r="F212" s="52"/>
      <c r="G212" s="52"/>
      <c r="H212" s="52"/>
      <c r="I212" s="52"/>
      <c r="J212" s="53">
        <v>0</v>
      </c>
      <c r="K212" s="54">
        <f>K213</f>
        <v>38547128</v>
      </c>
      <c r="L212" s="38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  <c r="AB212" s="25">
        <v>0</v>
      </c>
      <c r="AC212" s="26">
        <v>0</v>
      </c>
      <c r="AD212" s="25">
        <v>0</v>
      </c>
      <c r="AE212" s="22"/>
    </row>
    <row r="213" spans="1:31" ht="54.75" customHeight="1" outlineLevel="2">
      <c r="A213" s="62">
        <v>197</v>
      </c>
      <c r="B213" s="55" t="s">
        <v>125</v>
      </c>
      <c r="C213" s="56" t="s">
        <v>204</v>
      </c>
      <c r="D213" s="56" t="s">
        <v>126</v>
      </c>
      <c r="E213" s="56" t="s">
        <v>1</v>
      </c>
      <c r="F213" s="57"/>
      <c r="G213" s="57"/>
      <c r="H213" s="57"/>
      <c r="I213" s="57"/>
      <c r="J213" s="58">
        <v>0</v>
      </c>
      <c r="K213" s="59">
        <f>K214</f>
        <v>38547128</v>
      </c>
      <c r="L213" s="39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5">
        <v>0</v>
      </c>
      <c r="AD213" s="4">
        <v>0</v>
      </c>
      <c r="AE213" s="1"/>
    </row>
    <row r="214" spans="1:31" ht="76.5" outlineLevel="3">
      <c r="A214" s="62">
        <v>198</v>
      </c>
      <c r="B214" s="55" t="s">
        <v>205</v>
      </c>
      <c r="C214" s="56" t="s">
        <v>204</v>
      </c>
      <c r="D214" s="56" t="s">
        <v>206</v>
      </c>
      <c r="E214" s="56" t="s">
        <v>1</v>
      </c>
      <c r="F214" s="57"/>
      <c r="G214" s="57"/>
      <c r="H214" s="57"/>
      <c r="I214" s="57"/>
      <c r="J214" s="58">
        <v>0</v>
      </c>
      <c r="K214" s="59">
        <f>K215</f>
        <v>38547128</v>
      </c>
      <c r="L214" s="39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5">
        <v>0</v>
      </c>
      <c r="AD214" s="4">
        <v>0</v>
      </c>
      <c r="AE214" s="1"/>
    </row>
    <row r="215" spans="1:31" ht="38.25" outlineLevel="4">
      <c r="A215" s="62">
        <v>199</v>
      </c>
      <c r="B215" s="55" t="s">
        <v>207</v>
      </c>
      <c r="C215" s="56" t="s">
        <v>204</v>
      </c>
      <c r="D215" s="56" t="s">
        <v>208</v>
      </c>
      <c r="E215" s="56" t="s">
        <v>1</v>
      </c>
      <c r="F215" s="57"/>
      <c r="G215" s="57"/>
      <c r="H215" s="57"/>
      <c r="I215" s="57"/>
      <c r="J215" s="58">
        <v>0</v>
      </c>
      <c r="K215" s="59">
        <f>K216+K217+K218</f>
        <v>38547128</v>
      </c>
      <c r="L215" s="39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5">
        <v>0</v>
      </c>
      <c r="AD215" s="4">
        <v>0</v>
      </c>
      <c r="AE215" s="1"/>
    </row>
    <row r="216" spans="1:31" ht="25.5" outlineLevel="5">
      <c r="A216" s="62">
        <v>200</v>
      </c>
      <c r="B216" s="55" t="s">
        <v>18</v>
      </c>
      <c r="C216" s="56" t="s">
        <v>204</v>
      </c>
      <c r="D216" s="56" t="s">
        <v>208</v>
      </c>
      <c r="E216" s="56" t="s">
        <v>19</v>
      </c>
      <c r="F216" s="57"/>
      <c r="G216" s="57"/>
      <c r="H216" s="57"/>
      <c r="I216" s="57"/>
      <c r="J216" s="58">
        <v>0</v>
      </c>
      <c r="K216" s="59">
        <v>589300</v>
      </c>
      <c r="L216" s="39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5">
        <v>0</v>
      </c>
      <c r="AD216" s="4">
        <v>0</v>
      </c>
      <c r="AE216" s="1"/>
    </row>
    <row r="217" spans="1:31" ht="15" outlineLevel="5">
      <c r="A217" s="62">
        <v>201</v>
      </c>
      <c r="B217" s="55" t="s">
        <v>201</v>
      </c>
      <c r="C217" s="56" t="s">
        <v>204</v>
      </c>
      <c r="D217" s="56" t="s">
        <v>208</v>
      </c>
      <c r="E217" s="56" t="s">
        <v>202</v>
      </c>
      <c r="F217" s="57"/>
      <c r="G217" s="57"/>
      <c r="H217" s="57"/>
      <c r="I217" s="57"/>
      <c r="J217" s="58">
        <v>0</v>
      </c>
      <c r="K217" s="59">
        <f>61180400-15000000-8369890-852682</f>
        <v>36957828</v>
      </c>
      <c r="L217" s="39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5">
        <v>0</v>
      </c>
      <c r="AD217" s="4">
        <v>0</v>
      </c>
      <c r="AE217" s="1"/>
    </row>
    <row r="218" spans="1:31" ht="51" outlineLevel="5">
      <c r="A218" s="62">
        <v>202</v>
      </c>
      <c r="B218" s="55" t="s">
        <v>138</v>
      </c>
      <c r="C218" s="56" t="s">
        <v>204</v>
      </c>
      <c r="D218" s="56" t="s">
        <v>208</v>
      </c>
      <c r="E218" s="56" t="s">
        <v>139</v>
      </c>
      <c r="F218" s="57"/>
      <c r="G218" s="57"/>
      <c r="H218" s="57"/>
      <c r="I218" s="57"/>
      <c r="J218" s="58">
        <v>0</v>
      </c>
      <c r="K218" s="59">
        <v>1000000</v>
      </c>
      <c r="L218" s="39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5">
        <v>0</v>
      </c>
      <c r="AD218" s="4">
        <v>0</v>
      </c>
      <c r="AE218" s="1"/>
    </row>
    <row r="219" spans="1:31" s="23" customFormat="1" ht="14.25" outlineLevel="1">
      <c r="A219" s="62">
        <v>203</v>
      </c>
      <c r="B219" s="60" t="s">
        <v>437</v>
      </c>
      <c r="C219" s="51" t="s">
        <v>209</v>
      </c>
      <c r="D219" s="51" t="s">
        <v>3</v>
      </c>
      <c r="E219" s="51" t="s">
        <v>1</v>
      </c>
      <c r="F219" s="52"/>
      <c r="G219" s="52"/>
      <c r="H219" s="52"/>
      <c r="I219" s="52"/>
      <c r="J219" s="53">
        <v>0</v>
      </c>
      <c r="K219" s="54">
        <f>K220+K225+K229</f>
        <v>24814000</v>
      </c>
      <c r="L219" s="38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6">
        <v>0</v>
      </c>
      <c r="AD219" s="25">
        <v>0</v>
      </c>
      <c r="AE219" s="22"/>
    </row>
    <row r="220" spans="1:31" ht="51" outlineLevel="2">
      <c r="A220" s="62">
        <v>204</v>
      </c>
      <c r="B220" s="55" t="s">
        <v>210</v>
      </c>
      <c r="C220" s="56" t="s">
        <v>209</v>
      </c>
      <c r="D220" s="56" t="s">
        <v>211</v>
      </c>
      <c r="E220" s="56" t="s">
        <v>1</v>
      </c>
      <c r="F220" s="57"/>
      <c r="G220" s="57"/>
      <c r="H220" s="57"/>
      <c r="I220" s="57"/>
      <c r="J220" s="58">
        <v>0</v>
      </c>
      <c r="K220" s="59">
        <f>K221+K223</f>
        <v>17528000</v>
      </c>
      <c r="L220" s="39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5">
        <v>0</v>
      </c>
      <c r="AD220" s="4">
        <v>0</v>
      </c>
      <c r="AE220" s="1"/>
    </row>
    <row r="221" spans="1:31" ht="25.5" outlineLevel="4">
      <c r="A221" s="62">
        <v>205</v>
      </c>
      <c r="B221" s="55" t="s">
        <v>212</v>
      </c>
      <c r="C221" s="56" t="s">
        <v>209</v>
      </c>
      <c r="D221" s="56" t="s">
        <v>213</v>
      </c>
      <c r="E221" s="56" t="s">
        <v>1</v>
      </c>
      <c r="F221" s="57"/>
      <c r="G221" s="57"/>
      <c r="H221" s="57"/>
      <c r="I221" s="57"/>
      <c r="J221" s="58">
        <v>0</v>
      </c>
      <c r="K221" s="59">
        <f>K222</f>
        <v>16700000</v>
      </c>
      <c r="L221" s="39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5">
        <v>0</v>
      </c>
      <c r="AD221" s="4">
        <v>0</v>
      </c>
      <c r="AE221" s="1"/>
    </row>
    <row r="222" spans="1:31" ht="25.5" outlineLevel="5">
      <c r="A222" s="62">
        <v>206</v>
      </c>
      <c r="B222" s="55" t="s">
        <v>18</v>
      </c>
      <c r="C222" s="56" t="s">
        <v>209</v>
      </c>
      <c r="D222" s="56" t="s">
        <v>213</v>
      </c>
      <c r="E222" s="56" t="s">
        <v>19</v>
      </c>
      <c r="F222" s="57"/>
      <c r="G222" s="57"/>
      <c r="H222" s="57"/>
      <c r="I222" s="57"/>
      <c r="J222" s="58">
        <v>0</v>
      </c>
      <c r="K222" s="59">
        <f>1700000+15000000</f>
        <v>16700000</v>
      </c>
      <c r="L222" s="39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5">
        <v>0</v>
      </c>
      <c r="AD222" s="4">
        <v>0</v>
      </c>
      <c r="AE222" s="1"/>
    </row>
    <row r="223" spans="1:31" ht="63.75" outlineLevel="4">
      <c r="A223" s="62">
        <v>207</v>
      </c>
      <c r="B223" s="55" t="s">
        <v>214</v>
      </c>
      <c r="C223" s="56" t="s">
        <v>209</v>
      </c>
      <c r="D223" s="56" t="s">
        <v>215</v>
      </c>
      <c r="E223" s="56" t="s">
        <v>1</v>
      </c>
      <c r="F223" s="57"/>
      <c r="G223" s="57"/>
      <c r="H223" s="57"/>
      <c r="I223" s="57"/>
      <c r="J223" s="58">
        <v>0</v>
      </c>
      <c r="K223" s="59">
        <f>K224</f>
        <v>828000</v>
      </c>
      <c r="L223" s="39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5">
        <v>0</v>
      </c>
      <c r="AD223" s="4">
        <v>0</v>
      </c>
      <c r="AE223" s="1"/>
    </row>
    <row r="224" spans="1:31" ht="25.5" outlineLevel="5">
      <c r="A224" s="62">
        <v>208</v>
      </c>
      <c r="B224" s="55" t="s">
        <v>18</v>
      </c>
      <c r="C224" s="56" t="s">
        <v>209</v>
      </c>
      <c r="D224" s="56" t="s">
        <v>215</v>
      </c>
      <c r="E224" s="56" t="s">
        <v>19</v>
      </c>
      <c r="F224" s="57"/>
      <c r="G224" s="57"/>
      <c r="H224" s="57"/>
      <c r="I224" s="57"/>
      <c r="J224" s="58">
        <v>0</v>
      </c>
      <c r="K224" s="59">
        <v>828000</v>
      </c>
      <c r="L224" s="39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5">
        <v>0</v>
      </c>
      <c r="AD224" s="4">
        <v>0</v>
      </c>
      <c r="AE224" s="1"/>
    </row>
    <row r="225" spans="1:31" ht="51" outlineLevel="2">
      <c r="A225" s="62">
        <v>209</v>
      </c>
      <c r="B225" s="55" t="s">
        <v>216</v>
      </c>
      <c r="C225" s="56" t="s">
        <v>209</v>
      </c>
      <c r="D225" s="56" t="s">
        <v>217</v>
      </c>
      <c r="E225" s="56" t="s">
        <v>1</v>
      </c>
      <c r="F225" s="57"/>
      <c r="G225" s="57"/>
      <c r="H225" s="57"/>
      <c r="I225" s="57"/>
      <c r="J225" s="58">
        <v>0</v>
      </c>
      <c r="K225" s="59">
        <f>K226</f>
        <v>300000</v>
      </c>
      <c r="L225" s="39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5">
        <v>0</v>
      </c>
      <c r="AD225" s="4">
        <v>0</v>
      </c>
      <c r="AE225" s="1"/>
    </row>
    <row r="226" spans="1:31" ht="25.5" outlineLevel="3">
      <c r="A226" s="62">
        <v>210</v>
      </c>
      <c r="B226" s="55" t="s">
        <v>218</v>
      </c>
      <c r="C226" s="56" t="s">
        <v>209</v>
      </c>
      <c r="D226" s="56" t="s">
        <v>219</v>
      </c>
      <c r="E226" s="56" t="s">
        <v>1</v>
      </c>
      <c r="F226" s="57"/>
      <c r="G226" s="57"/>
      <c r="H226" s="57"/>
      <c r="I226" s="57"/>
      <c r="J226" s="58">
        <v>0</v>
      </c>
      <c r="K226" s="59">
        <f>K227</f>
        <v>300000</v>
      </c>
      <c r="L226" s="39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5">
        <v>0</v>
      </c>
      <c r="AD226" s="4">
        <v>0</v>
      </c>
      <c r="AE226" s="1"/>
    </row>
    <row r="227" spans="1:31" ht="25.5" outlineLevel="4">
      <c r="A227" s="62">
        <v>211</v>
      </c>
      <c r="B227" s="55" t="s">
        <v>220</v>
      </c>
      <c r="C227" s="56" t="s">
        <v>209</v>
      </c>
      <c r="D227" s="56" t="s">
        <v>221</v>
      </c>
      <c r="E227" s="56" t="s">
        <v>1</v>
      </c>
      <c r="F227" s="57"/>
      <c r="G227" s="57"/>
      <c r="H227" s="57"/>
      <c r="I227" s="57"/>
      <c r="J227" s="58">
        <v>0</v>
      </c>
      <c r="K227" s="59">
        <f>K228</f>
        <v>300000</v>
      </c>
      <c r="L227" s="39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5">
        <v>0</v>
      </c>
      <c r="AD227" s="4">
        <v>0</v>
      </c>
      <c r="AE227" s="1"/>
    </row>
    <row r="228" spans="1:31" ht="25.5" outlineLevel="5">
      <c r="A228" s="62">
        <v>212</v>
      </c>
      <c r="B228" s="55" t="s">
        <v>18</v>
      </c>
      <c r="C228" s="56" t="s">
        <v>209</v>
      </c>
      <c r="D228" s="56" t="s">
        <v>221</v>
      </c>
      <c r="E228" s="56" t="s">
        <v>19</v>
      </c>
      <c r="F228" s="57"/>
      <c r="G228" s="57"/>
      <c r="H228" s="57"/>
      <c r="I228" s="57"/>
      <c r="J228" s="58">
        <v>0</v>
      </c>
      <c r="K228" s="59">
        <v>300000</v>
      </c>
      <c r="L228" s="39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5">
        <v>0</v>
      </c>
      <c r="AD228" s="4">
        <v>0</v>
      </c>
      <c r="AE228" s="1"/>
    </row>
    <row r="229" spans="1:31" ht="53.25" customHeight="1" outlineLevel="2">
      <c r="A229" s="62">
        <v>213</v>
      </c>
      <c r="B229" s="55" t="s">
        <v>125</v>
      </c>
      <c r="C229" s="56" t="s">
        <v>209</v>
      </c>
      <c r="D229" s="56" t="s">
        <v>126</v>
      </c>
      <c r="E229" s="56" t="s">
        <v>1</v>
      </c>
      <c r="F229" s="57"/>
      <c r="G229" s="57"/>
      <c r="H229" s="57"/>
      <c r="I229" s="57"/>
      <c r="J229" s="58">
        <v>0</v>
      </c>
      <c r="K229" s="59">
        <f>K230</f>
        <v>6986000</v>
      </c>
      <c r="L229" s="39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5">
        <v>0</v>
      </c>
      <c r="AD229" s="4">
        <v>0</v>
      </c>
      <c r="AE229" s="1"/>
    </row>
    <row r="230" spans="1:31" ht="38.25" outlineLevel="3">
      <c r="A230" s="62">
        <v>214</v>
      </c>
      <c r="B230" s="55" t="s">
        <v>127</v>
      </c>
      <c r="C230" s="56" t="s">
        <v>209</v>
      </c>
      <c r="D230" s="56" t="s">
        <v>128</v>
      </c>
      <c r="E230" s="56" t="s">
        <v>1</v>
      </c>
      <c r="F230" s="57"/>
      <c r="G230" s="57"/>
      <c r="H230" s="57"/>
      <c r="I230" s="57"/>
      <c r="J230" s="58">
        <v>0</v>
      </c>
      <c r="K230" s="59">
        <f>K231+K235+K233</f>
        <v>6986000</v>
      </c>
      <c r="L230" s="39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5">
        <v>0</v>
      </c>
      <c r="AD230" s="4">
        <v>0</v>
      </c>
      <c r="AE230" s="1"/>
    </row>
    <row r="231" spans="1:31" ht="15" outlineLevel="4">
      <c r="A231" s="62">
        <v>215</v>
      </c>
      <c r="B231" s="55" t="s">
        <v>222</v>
      </c>
      <c r="C231" s="56" t="s">
        <v>209</v>
      </c>
      <c r="D231" s="56" t="s">
        <v>223</v>
      </c>
      <c r="E231" s="56" t="s">
        <v>1</v>
      </c>
      <c r="F231" s="57"/>
      <c r="G231" s="57"/>
      <c r="H231" s="57"/>
      <c r="I231" s="57"/>
      <c r="J231" s="58">
        <v>0</v>
      </c>
      <c r="K231" s="59">
        <f>K232</f>
        <v>2950000</v>
      </c>
      <c r="L231" s="39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0</v>
      </c>
      <c r="AB231" s="4">
        <v>0</v>
      </c>
      <c r="AC231" s="5">
        <v>0</v>
      </c>
      <c r="AD231" s="4">
        <v>0</v>
      </c>
      <c r="AE231" s="1"/>
    </row>
    <row r="232" spans="1:31" ht="25.5" outlineLevel="5">
      <c r="A232" s="62">
        <v>216</v>
      </c>
      <c r="B232" s="55" t="s">
        <v>18</v>
      </c>
      <c r="C232" s="56" t="s">
        <v>209</v>
      </c>
      <c r="D232" s="56" t="s">
        <v>223</v>
      </c>
      <c r="E232" s="56" t="s">
        <v>19</v>
      </c>
      <c r="F232" s="57"/>
      <c r="G232" s="57"/>
      <c r="H232" s="57"/>
      <c r="I232" s="57"/>
      <c r="J232" s="58">
        <v>0</v>
      </c>
      <c r="K232" s="59">
        <v>2950000</v>
      </c>
      <c r="L232" s="39">
        <v>0</v>
      </c>
      <c r="M232" s="4">
        <v>0</v>
      </c>
      <c r="N232" s="4">
        <v>0</v>
      </c>
      <c r="O232" s="4">
        <v>0</v>
      </c>
      <c r="P232" s="4">
        <v>0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0</v>
      </c>
      <c r="AB232" s="4">
        <v>0</v>
      </c>
      <c r="AC232" s="5">
        <v>0</v>
      </c>
      <c r="AD232" s="4">
        <v>0</v>
      </c>
      <c r="AE232" s="1"/>
    </row>
    <row r="233" spans="1:31" ht="15" outlineLevel="4">
      <c r="A233" s="62">
        <v>217</v>
      </c>
      <c r="B233" s="55" t="s">
        <v>224</v>
      </c>
      <c r="C233" s="56" t="s">
        <v>209</v>
      </c>
      <c r="D233" s="56" t="s">
        <v>225</v>
      </c>
      <c r="E233" s="56" t="s">
        <v>1</v>
      </c>
      <c r="F233" s="57"/>
      <c r="G233" s="57"/>
      <c r="H233" s="57"/>
      <c r="I233" s="57"/>
      <c r="J233" s="58">
        <v>0</v>
      </c>
      <c r="K233" s="59">
        <f>K234</f>
        <v>3936000</v>
      </c>
      <c r="L233" s="39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5">
        <v>0</v>
      </c>
      <c r="AD233" s="4">
        <v>0</v>
      </c>
      <c r="AE233" s="1"/>
    </row>
    <row r="234" spans="1:31" ht="25.5" outlineLevel="5">
      <c r="A234" s="62">
        <v>218</v>
      </c>
      <c r="B234" s="55" t="s">
        <v>18</v>
      </c>
      <c r="C234" s="56" t="s">
        <v>209</v>
      </c>
      <c r="D234" s="56" t="s">
        <v>225</v>
      </c>
      <c r="E234" s="56" t="s">
        <v>19</v>
      </c>
      <c r="F234" s="57"/>
      <c r="G234" s="57"/>
      <c r="H234" s="57"/>
      <c r="I234" s="57"/>
      <c r="J234" s="58">
        <v>0</v>
      </c>
      <c r="K234" s="59">
        <v>3936000</v>
      </c>
      <c r="L234" s="39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5">
        <v>0</v>
      </c>
      <c r="AD234" s="4">
        <v>0</v>
      </c>
      <c r="AE234" s="1"/>
    </row>
    <row r="235" spans="1:31" ht="51" outlineLevel="4">
      <c r="A235" s="62">
        <v>219</v>
      </c>
      <c r="B235" s="55" t="s">
        <v>226</v>
      </c>
      <c r="C235" s="56" t="s">
        <v>209</v>
      </c>
      <c r="D235" s="56" t="s">
        <v>227</v>
      </c>
      <c r="E235" s="56" t="s">
        <v>1</v>
      </c>
      <c r="F235" s="57"/>
      <c r="G235" s="57"/>
      <c r="H235" s="57"/>
      <c r="I235" s="57"/>
      <c r="J235" s="58">
        <v>0</v>
      </c>
      <c r="K235" s="59">
        <f>K236</f>
        <v>100000</v>
      </c>
      <c r="L235" s="39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5">
        <v>0</v>
      </c>
      <c r="AD235" s="4">
        <v>0</v>
      </c>
      <c r="AE235" s="1"/>
    </row>
    <row r="236" spans="1:31" ht="25.5" outlineLevel="5">
      <c r="A236" s="62">
        <v>220</v>
      </c>
      <c r="B236" s="55" t="s">
        <v>18</v>
      </c>
      <c r="C236" s="56" t="s">
        <v>209</v>
      </c>
      <c r="D236" s="56" t="s">
        <v>227</v>
      </c>
      <c r="E236" s="56" t="s">
        <v>19</v>
      </c>
      <c r="F236" s="57"/>
      <c r="G236" s="57"/>
      <c r="H236" s="57"/>
      <c r="I236" s="57"/>
      <c r="J236" s="58">
        <v>0</v>
      </c>
      <c r="K236" s="59">
        <v>100000</v>
      </c>
      <c r="L236" s="39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5">
        <v>0</v>
      </c>
      <c r="AD236" s="4">
        <v>0</v>
      </c>
      <c r="AE236" s="1"/>
    </row>
    <row r="237" spans="1:31" s="23" customFormat="1" ht="25.5" outlineLevel="1">
      <c r="A237" s="62">
        <v>221</v>
      </c>
      <c r="B237" s="60" t="s">
        <v>438</v>
      </c>
      <c r="C237" s="51" t="s">
        <v>228</v>
      </c>
      <c r="D237" s="51" t="s">
        <v>3</v>
      </c>
      <c r="E237" s="51" t="s">
        <v>1</v>
      </c>
      <c r="F237" s="52"/>
      <c r="G237" s="52"/>
      <c r="H237" s="52"/>
      <c r="I237" s="52"/>
      <c r="J237" s="53">
        <v>0</v>
      </c>
      <c r="K237" s="54">
        <f>K238+K241</f>
        <v>10138890</v>
      </c>
      <c r="L237" s="38">
        <v>0</v>
      </c>
      <c r="M237" s="25">
        <v>0</v>
      </c>
      <c r="N237" s="25">
        <v>0</v>
      </c>
      <c r="O237" s="25">
        <v>0</v>
      </c>
      <c r="P237" s="25">
        <v>0</v>
      </c>
      <c r="Q237" s="25">
        <v>0</v>
      </c>
      <c r="R237" s="25">
        <v>0</v>
      </c>
      <c r="S237" s="25">
        <v>0</v>
      </c>
      <c r="T237" s="25">
        <v>0</v>
      </c>
      <c r="U237" s="25">
        <v>0</v>
      </c>
      <c r="V237" s="25">
        <v>0</v>
      </c>
      <c r="W237" s="25">
        <v>0</v>
      </c>
      <c r="X237" s="25">
        <v>0</v>
      </c>
      <c r="Y237" s="25">
        <v>0</v>
      </c>
      <c r="Z237" s="25">
        <v>0</v>
      </c>
      <c r="AA237" s="25">
        <v>0</v>
      </c>
      <c r="AB237" s="25">
        <v>0</v>
      </c>
      <c r="AC237" s="26">
        <v>0</v>
      </c>
      <c r="AD237" s="25">
        <v>0</v>
      </c>
      <c r="AE237" s="22"/>
    </row>
    <row r="238" spans="1:31" ht="42" customHeight="1" outlineLevel="2">
      <c r="A238" s="62">
        <v>222</v>
      </c>
      <c r="B238" s="55" t="s">
        <v>49</v>
      </c>
      <c r="C238" s="56" t="s">
        <v>228</v>
      </c>
      <c r="D238" s="56" t="s">
        <v>50</v>
      </c>
      <c r="E238" s="56" t="s">
        <v>1</v>
      </c>
      <c r="F238" s="57"/>
      <c r="G238" s="57"/>
      <c r="H238" s="57"/>
      <c r="I238" s="57"/>
      <c r="J238" s="58">
        <v>0</v>
      </c>
      <c r="K238" s="59">
        <f>K239</f>
        <v>1350000</v>
      </c>
      <c r="L238" s="39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5">
        <v>0</v>
      </c>
      <c r="AD238" s="4">
        <v>0</v>
      </c>
      <c r="AE238" s="1"/>
    </row>
    <row r="239" spans="1:31" ht="15" outlineLevel="4">
      <c r="A239" s="62">
        <v>223</v>
      </c>
      <c r="B239" s="55" t="s">
        <v>229</v>
      </c>
      <c r="C239" s="56" t="s">
        <v>228</v>
      </c>
      <c r="D239" s="56" t="s">
        <v>230</v>
      </c>
      <c r="E239" s="56" t="s">
        <v>1</v>
      </c>
      <c r="F239" s="57"/>
      <c r="G239" s="57"/>
      <c r="H239" s="57"/>
      <c r="I239" s="57"/>
      <c r="J239" s="58">
        <v>0</v>
      </c>
      <c r="K239" s="59">
        <f>K240</f>
        <v>1350000</v>
      </c>
      <c r="L239" s="39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5">
        <v>0</v>
      </c>
      <c r="AD239" s="4">
        <v>0</v>
      </c>
      <c r="AE239" s="1"/>
    </row>
    <row r="240" spans="1:31" ht="51" outlineLevel="5">
      <c r="A240" s="62">
        <v>224</v>
      </c>
      <c r="B240" s="55" t="s">
        <v>138</v>
      </c>
      <c r="C240" s="56" t="s">
        <v>228</v>
      </c>
      <c r="D240" s="56" t="s">
        <v>230</v>
      </c>
      <c r="E240" s="56" t="s">
        <v>139</v>
      </c>
      <c r="F240" s="57"/>
      <c r="G240" s="57"/>
      <c r="H240" s="57"/>
      <c r="I240" s="57"/>
      <c r="J240" s="58">
        <v>0</v>
      </c>
      <c r="K240" s="59">
        <v>1350000</v>
      </c>
      <c r="L240" s="39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5">
        <v>0</v>
      </c>
      <c r="AD240" s="4">
        <v>0</v>
      </c>
      <c r="AE240" s="1"/>
    </row>
    <row r="241" spans="1:31" ht="53.25" customHeight="1" outlineLevel="2">
      <c r="A241" s="62">
        <v>225</v>
      </c>
      <c r="B241" s="55" t="s">
        <v>125</v>
      </c>
      <c r="C241" s="56" t="s">
        <v>228</v>
      </c>
      <c r="D241" s="56" t="s">
        <v>126</v>
      </c>
      <c r="E241" s="56" t="s">
        <v>1</v>
      </c>
      <c r="F241" s="57"/>
      <c r="G241" s="57"/>
      <c r="H241" s="57"/>
      <c r="I241" s="57"/>
      <c r="J241" s="58">
        <v>0</v>
      </c>
      <c r="K241" s="59">
        <f>K242+K245+K248+K251</f>
        <v>8788890</v>
      </c>
      <c r="L241" s="39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5">
        <v>0</v>
      </c>
      <c r="AD241" s="4">
        <v>0</v>
      </c>
      <c r="AE241" s="1"/>
    </row>
    <row r="242" spans="1:31" ht="25.5" outlineLevel="3">
      <c r="A242" s="62">
        <v>226</v>
      </c>
      <c r="B242" s="55" t="s">
        <v>231</v>
      </c>
      <c r="C242" s="56" t="s">
        <v>228</v>
      </c>
      <c r="D242" s="56" t="s">
        <v>232</v>
      </c>
      <c r="E242" s="56" t="s">
        <v>1</v>
      </c>
      <c r="F242" s="57"/>
      <c r="G242" s="57"/>
      <c r="H242" s="57"/>
      <c r="I242" s="57"/>
      <c r="J242" s="58">
        <v>0</v>
      </c>
      <c r="K242" s="59">
        <f>K243</f>
        <v>1500000</v>
      </c>
      <c r="L242" s="39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5">
        <v>0</v>
      </c>
      <c r="AD242" s="4">
        <v>0</v>
      </c>
      <c r="AE242" s="1"/>
    </row>
    <row r="243" spans="1:31" ht="25.5" outlineLevel="4">
      <c r="A243" s="62">
        <v>227</v>
      </c>
      <c r="B243" s="55" t="s">
        <v>233</v>
      </c>
      <c r="C243" s="56" t="s">
        <v>228</v>
      </c>
      <c r="D243" s="56" t="s">
        <v>234</v>
      </c>
      <c r="E243" s="56" t="s">
        <v>1</v>
      </c>
      <c r="F243" s="57"/>
      <c r="G243" s="57"/>
      <c r="H243" s="57"/>
      <c r="I243" s="57"/>
      <c r="J243" s="58">
        <v>0</v>
      </c>
      <c r="K243" s="59">
        <f>K244</f>
        <v>1500000</v>
      </c>
      <c r="L243" s="39">
        <v>0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5">
        <v>0</v>
      </c>
      <c r="AD243" s="4">
        <v>0</v>
      </c>
      <c r="AE243" s="1"/>
    </row>
    <row r="244" spans="1:31" ht="15" outlineLevel="5">
      <c r="A244" s="62">
        <v>228</v>
      </c>
      <c r="B244" s="55" t="s">
        <v>201</v>
      </c>
      <c r="C244" s="56" t="s">
        <v>228</v>
      </c>
      <c r="D244" s="56" t="s">
        <v>234</v>
      </c>
      <c r="E244" s="56" t="s">
        <v>202</v>
      </c>
      <c r="F244" s="57"/>
      <c r="G244" s="57"/>
      <c r="H244" s="57"/>
      <c r="I244" s="57"/>
      <c r="J244" s="58">
        <v>0</v>
      </c>
      <c r="K244" s="59">
        <v>1500000</v>
      </c>
      <c r="L244" s="39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0</v>
      </c>
      <c r="AA244" s="4">
        <v>0</v>
      </c>
      <c r="AB244" s="4">
        <v>0</v>
      </c>
      <c r="AC244" s="5">
        <v>0</v>
      </c>
      <c r="AD244" s="4">
        <v>0</v>
      </c>
      <c r="AE244" s="1"/>
    </row>
    <row r="245" spans="1:31" ht="38.25" outlineLevel="3">
      <c r="A245" s="62">
        <v>229</v>
      </c>
      <c r="B245" s="55" t="s">
        <v>197</v>
      </c>
      <c r="C245" s="56" t="s">
        <v>228</v>
      </c>
      <c r="D245" s="56" t="s">
        <v>198</v>
      </c>
      <c r="E245" s="56" t="s">
        <v>1</v>
      </c>
      <c r="F245" s="57"/>
      <c r="G245" s="57"/>
      <c r="H245" s="57"/>
      <c r="I245" s="57"/>
      <c r="J245" s="58">
        <v>0</v>
      </c>
      <c r="K245" s="59">
        <f>K246</f>
        <v>100000</v>
      </c>
      <c r="L245" s="39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5">
        <v>0</v>
      </c>
      <c r="AD245" s="4">
        <v>0</v>
      </c>
      <c r="AE245" s="1"/>
    </row>
    <row r="246" spans="1:31" ht="38.25" outlineLevel="4">
      <c r="A246" s="62">
        <v>230</v>
      </c>
      <c r="B246" s="55" t="s">
        <v>235</v>
      </c>
      <c r="C246" s="56" t="s">
        <v>228</v>
      </c>
      <c r="D246" s="56" t="s">
        <v>236</v>
      </c>
      <c r="E246" s="56" t="s">
        <v>1</v>
      </c>
      <c r="F246" s="57"/>
      <c r="G246" s="57"/>
      <c r="H246" s="57"/>
      <c r="I246" s="57"/>
      <c r="J246" s="58">
        <v>0</v>
      </c>
      <c r="K246" s="59">
        <f>K247</f>
        <v>100000</v>
      </c>
      <c r="L246" s="39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5">
        <v>0</v>
      </c>
      <c r="AD246" s="4">
        <v>0</v>
      </c>
      <c r="AE246" s="1"/>
    </row>
    <row r="247" spans="1:31" ht="25.5" outlineLevel="5">
      <c r="A247" s="62">
        <v>231</v>
      </c>
      <c r="B247" s="55" t="s">
        <v>18</v>
      </c>
      <c r="C247" s="56" t="s">
        <v>228</v>
      </c>
      <c r="D247" s="56" t="s">
        <v>236</v>
      </c>
      <c r="E247" s="56" t="s">
        <v>19</v>
      </c>
      <c r="F247" s="57"/>
      <c r="G247" s="57"/>
      <c r="H247" s="57"/>
      <c r="I247" s="57"/>
      <c r="J247" s="58">
        <v>0</v>
      </c>
      <c r="K247" s="59">
        <v>100000</v>
      </c>
      <c r="L247" s="39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5">
        <v>0</v>
      </c>
      <c r="AD247" s="4">
        <v>0</v>
      </c>
      <c r="AE247" s="1"/>
    </row>
    <row r="248" spans="1:31" ht="38.25" outlineLevel="3">
      <c r="A248" s="62">
        <v>232</v>
      </c>
      <c r="B248" s="55" t="s">
        <v>237</v>
      </c>
      <c r="C248" s="56" t="s">
        <v>228</v>
      </c>
      <c r="D248" s="56" t="s">
        <v>238</v>
      </c>
      <c r="E248" s="56" t="s">
        <v>1</v>
      </c>
      <c r="F248" s="57"/>
      <c r="G248" s="57"/>
      <c r="H248" s="57"/>
      <c r="I248" s="57"/>
      <c r="J248" s="58">
        <v>0</v>
      </c>
      <c r="K248" s="59">
        <f>K249</f>
        <v>21000</v>
      </c>
      <c r="L248" s="39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5">
        <v>0</v>
      </c>
      <c r="AD248" s="4">
        <v>0</v>
      </c>
      <c r="AE248" s="1"/>
    </row>
    <row r="249" spans="1:31" ht="66" customHeight="1" outlineLevel="4">
      <c r="A249" s="62">
        <v>233</v>
      </c>
      <c r="B249" s="55" t="s">
        <v>239</v>
      </c>
      <c r="C249" s="56" t="s">
        <v>228</v>
      </c>
      <c r="D249" s="56" t="s">
        <v>240</v>
      </c>
      <c r="E249" s="56" t="s">
        <v>1</v>
      </c>
      <c r="F249" s="57"/>
      <c r="G249" s="57"/>
      <c r="H249" s="57"/>
      <c r="I249" s="57"/>
      <c r="J249" s="58">
        <v>0</v>
      </c>
      <c r="K249" s="59">
        <f>K250</f>
        <v>21000</v>
      </c>
      <c r="L249" s="39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5">
        <v>0</v>
      </c>
      <c r="AD249" s="4">
        <v>0</v>
      </c>
      <c r="AE249" s="1"/>
    </row>
    <row r="250" spans="1:31" ht="51" outlineLevel="5">
      <c r="A250" s="62">
        <v>234</v>
      </c>
      <c r="B250" s="55" t="s">
        <v>138</v>
      </c>
      <c r="C250" s="56" t="s">
        <v>228</v>
      </c>
      <c r="D250" s="56" t="s">
        <v>240</v>
      </c>
      <c r="E250" s="56" t="s">
        <v>139</v>
      </c>
      <c r="F250" s="57"/>
      <c r="G250" s="57"/>
      <c r="H250" s="57"/>
      <c r="I250" s="57"/>
      <c r="J250" s="58">
        <v>0</v>
      </c>
      <c r="K250" s="59">
        <v>21000</v>
      </c>
      <c r="L250" s="39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5">
        <v>0</v>
      </c>
      <c r="AD250" s="4">
        <v>0</v>
      </c>
      <c r="AE250" s="1"/>
    </row>
    <row r="251" spans="1:31" ht="63.75" outlineLevel="3">
      <c r="A251" s="62">
        <v>235</v>
      </c>
      <c r="B251" s="55" t="s">
        <v>241</v>
      </c>
      <c r="C251" s="56" t="s">
        <v>228</v>
      </c>
      <c r="D251" s="56" t="s">
        <v>242</v>
      </c>
      <c r="E251" s="56" t="s">
        <v>1</v>
      </c>
      <c r="F251" s="57"/>
      <c r="G251" s="57"/>
      <c r="H251" s="57"/>
      <c r="I251" s="57"/>
      <c r="J251" s="58">
        <v>0</v>
      </c>
      <c r="K251" s="59">
        <f>K252</f>
        <v>7167890</v>
      </c>
      <c r="L251" s="39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5">
        <v>0</v>
      </c>
      <c r="AD251" s="4">
        <v>0</v>
      </c>
      <c r="AE251" s="1"/>
    </row>
    <row r="252" spans="1:31" ht="38.25" outlineLevel="4">
      <c r="A252" s="62">
        <v>236</v>
      </c>
      <c r="B252" s="55" t="s">
        <v>243</v>
      </c>
      <c r="C252" s="56" t="s">
        <v>228</v>
      </c>
      <c r="D252" s="56" t="s">
        <v>244</v>
      </c>
      <c r="E252" s="56" t="s">
        <v>1</v>
      </c>
      <c r="F252" s="57"/>
      <c r="G252" s="57"/>
      <c r="H252" s="57"/>
      <c r="I252" s="57"/>
      <c r="J252" s="58">
        <v>0</v>
      </c>
      <c r="K252" s="59">
        <f>K253+K254+K255</f>
        <v>7167890</v>
      </c>
      <c r="L252" s="39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5">
        <v>0</v>
      </c>
      <c r="AD252" s="4">
        <v>0</v>
      </c>
      <c r="AE252" s="1"/>
    </row>
    <row r="253" spans="1:31" ht="25.5" outlineLevel="5">
      <c r="A253" s="62">
        <v>237</v>
      </c>
      <c r="B253" s="55" t="s">
        <v>97</v>
      </c>
      <c r="C253" s="56" t="s">
        <v>228</v>
      </c>
      <c r="D253" s="56" t="s">
        <v>244</v>
      </c>
      <c r="E253" s="56" t="s">
        <v>98</v>
      </c>
      <c r="F253" s="57"/>
      <c r="G253" s="57"/>
      <c r="H253" s="57"/>
      <c r="I253" s="57"/>
      <c r="J253" s="58">
        <v>0</v>
      </c>
      <c r="K253" s="59">
        <v>4012377</v>
      </c>
      <c r="L253" s="39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5">
        <v>0</v>
      </c>
      <c r="AD253" s="4">
        <v>0</v>
      </c>
      <c r="AE253" s="1"/>
    </row>
    <row r="254" spans="1:31" ht="25.5" outlineLevel="5">
      <c r="A254" s="62">
        <v>238</v>
      </c>
      <c r="B254" s="55" t="s">
        <v>18</v>
      </c>
      <c r="C254" s="56" t="s">
        <v>228</v>
      </c>
      <c r="D254" s="56" t="s">
        <v>244</v>
      </c>
      <c r="E254" s="56" t="s">
        <v>19</v>
      </c>
      <c r="F254" s="57"/>
      <c r="G254" s="57"/>
      <c r="H254" s="57"/>
      <c r="I254" s="57"/>
      <c r="J254" s="58">
        <v>0</v>
      </c>
      <c r="K254" s="59">
        <f>1442202+1780890-613000</f>
        <v>2610092</v>
      </c>
      <c r="L254" s="39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5">
        <v>0</v>
      </c>
      <c r="AD254" s="4">
        <v>0</v>
      </c>
      <c r="AE254" s="1"/>
    </row>
    <row r="255" spans="1:31" ht="15" outlineLevel="5">
      <c r="A255" s="62">
        <v>239</v>
      </c>
      <c r="B255" s="55" t="s">
        <v>20</v>
      </c>
      <c r="C255" s="56" t="s">
        <v>228</v>
      </c>
      <c r="D255" s="56" t="s">
        <v>244</v>
      </c>
      <c r="E255" s="56" t="s">
        <v>21</v>
      </c>
      <c r="F255" s="57"/>
      <c r="G255" s="57"/>
      <c r="H255" s="57"/>
      <c r="I255" s="57"/>
      <c r="J255" s="58">
        <v>0</v>
      </c>
      <c r="K255" s="59">
        <v>545421</v>
      </c>
      <c r="L255" s="39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5">
        <v>0</v>
      </c>
      <c r="AD255" s="4">
        <v>0</v>
      </c>
      <c r="AE255" s="1"/>
    </row>
    <row r="256" spans="1:31" s="23" customFormat="1" ht="14.25">
      <c r="A256" s="62">
        <v>240</v>
      </c>
      <c r="B256" s="60" t="s">
        <v>439</v>
      </c>
      <c r="C256" s="51" t="s">
        <v>245</v>
      </c>
      <c r="D256" s="51" t="s">
        <v>3</v>
      </c>
      <c r="E256" s="51" t="s">
        <v>1</v>
      </c>
      <c r="F256" s="52"/>
      <c r="G256" s="52"/>
      <c r="H256" s="52"/>
      <c r="I256" s="52"/>
      <c r="J256" s="53">
        <v>0</v>
      </c>
      <c r="K256" s="54">
        <f>K257+K266+K284+K292+K318</f>
        <v>184157682</v>
      </c>
      <c r="L256" s="38">
        <v>0</v>
      </c>
      <c r="M256" s="25">
        <v>0</v>
      </c>
      <c r="N256" s="25">
        <v>0</v>
      </c>
      <c r="O256" s="25">
        <v>0</v>
      </c>
      <c r="P256" s="25">
        <v>0</v>
      </c>
      <c r="Q256" s="25">
        <v>0</v>
      </c>
      <c r="R256" s="25">
        <v>0</v>
      </c>
      <c r="S256" s="25">
        <v>0</v>
      </c>
      <c r="T256" s="25">
        <v>0</v>
      </c>
      <c r="U256" s="25">
        <v>0</v>
      </c>
      <c r="V256" s="25">
        <v>0</v>
      </c>
      <c r="W256" s="25">
        <v>0</v>
      </c>
      <c r="X256" s="25">
        <v>0</v>
      </c>
      <c r="Y256" s="25">
        <v>0</v>
      </c>
      <c r="Z256" s="25">
        <v>0</v>
      </c>
      <c r="AA256" s="25">
        <v>0</v>
      </c>
      <c r="AB256" s="25">
        <v>0</v>
      </c>
      <c r="AC256" s="26">
        <v>0</v>
      </c>
      <c r="AD256" s="25">
        <v>0</v>
      </c>
      <c r="AE256" s="22"/>
    </row>
    <row r="257" spans="1:31" s="23" customFormat="1" ht="14.25" outlineLevel="1">
      <c r="A257" s="62">
        <v>241</v>
      </c>
      <c r="B257" s="60" t="s">
        <v>440</v>
      </c>
      <c r="C257" s="51" t="s">
        <v>246</v>
      </c>
      <c r="D257" s="51" t="s">
        <v>3</v>
      </c>
      <c r="E257" s="51" t="s">
        <v>1</v>
      </c>
      <c r="F257" s="52"/>
      <c r="G257" s="52"/>
      <c r="H257" s="52"/>
      <c r="I257" s="52"/>
      <c r="J257" s="53">
        <v>0</v>
      </c>
      <c r="K257" s="54">
        <f>K258</f>
        <v>59649300</v>
      </c>
      <c r="L257" s="38">
        <v>0</v>
      </c>
      <c r="M257" s="25">
        <v>0</v>
      </c>
      <c r="N257" s="25">
        <v>0</v>
      </c>
      <c r="O257" s="25">
        <v>0</v>
      </c>
      <c r="P257" s="25">
        <v>0</v>
      </c>
      <c r="Q257" s="25">
        <v>0</v>
      </c>
      <c r="R257" s="25">
        <v>0</v>
      </c>
      <c r="S257" s="25">
        <v>0</v>
      </c>
      <c r="T257" s="25">
        <v>0</v>
      </c>
      <c r="U257" s="25">
        <v>0</v>
      </c>
      <c r="V257" s="25">
        <v>0</v>
      </c>
      <c r="W257" s="25">
        <v>0</v>
      </c>
      <c r="X257" s="25">
        <v>0</v>
      </c>
      <c r="Y257" s="25">
        <v>0</v>
      </c>
      <c r="Z257" s="25">
        <v>0</v>
      </c>
      <c r="AA257" s="25">
        <v>0</v>
      </c>
      <c r="AB257" s="25">
        <v>0</v>
      </c>
      <c r="AC257" s="26">
        <v>0</v>
      </c>
      <c r="AD257" s="25">
        <v>0</v>
      </c>
      <c r="AE257" s="22"/>
    </row>
    <row r="258" spans="1:31" ht="38.25" outlineLevel="2">
      <c r="A258" s="62">
        <v>242</v>
      </c>
      <c r="B258" s="55" t="s">
        <v>247</v>
      </c>
      <c r="C258" s="56" t="s">
        <v>246</v>
      </c>
      <c r="D258" s="56" t="s">
        <v>248</v>
      </c>
      <c r="E258" s="56" t="s">
        <v>1</v>
      </c>
      <c r="F258" s="57"/>
      <c r="G258" s="57"/>
      <c r="H258" s="57"/>
      <c r="I258" s="57"/>
      <c r="J258" s="58">
        <v>0</v>
      </c>
      <c r="K258" s="59">
        <f>K259</f>
        <v>59649300</v>
      </c>
      <c r="L258" s="39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5">
        <v>0</v>
      </c>
      <c r="AD258" s="4">
        <v>0</v>
      </c>
      <c r="AE258" s="1"/>
    </row>
    <row r="259" spans="1:31" ht="25.5" outlineLevel="3">
      <c r="A259" s="62">
        <v>243</v>
      </c>
      <c r="B259" s="55" t="s">
        <v>249</v>
      </c>
      <c r="C259" s="56" t="s">
        <v>246</v>
      </c>
      <c r="D259" s="56" t="s">
        <v>250</v>
      </c>
      <c r="E259" s="56" t="s">
        <v>1</v>
      </c>
      <c r="F259" s="57"/>
      <c r="G259" s="57"/>
      <c r="H259" s="57"/>
      <c r="I259" s="57"/>
      <c r="J259" s="58">
        <v>0</v>
      </c>
      <c r="K259" s="59">
        <f>K260+K262+K264</f>
        <v>59649300</v>
      </c>
      <c r="L259" s="39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0</v>
      </c>
      <c r="Z259" s="4">
        <v>0</v>
      </c>
      <c r="AA259" s="4">
        <v>0</v>
      </c>
      <c r="AB259" s="4">
        <v>0</v>
      </c>
      <c r="AC259" s="5">
        <v>0</v>
      </c>
      <c r="AD259" s="4">
        <v>0</v>
      </c>
      <c r="AE259" s="63"/>
    </row>
    <row r="260" spans="1:31" ht="92.25" customHeight="1" outlineLevel="4">
      <c r="A260" s="62">
        <v>244</v>
      </c>
      <c r="B260" s="55" t="s">
        <v>251</v>
      </c>
      <c r="C260" s="56" t="s">
        <v>246</v>
      </c>
      <c r="D260" s="56" t="s">
        <v>252</v>
      </c>
      <c r="E260" s="56" t="s">
        <v>1</v>
      </c>
      <c r="F260" s="57"/>
      <c r="G260" s="57"/>
      <c r="H260" s="57"/>
      <c r="I260" s="57"/>
      <c r="J260" s="58">
        <v>0</v>
      </c>
      <c r="K260" s="59">
        <f>K261</f>
        <v>38883000</v>
      </c>
      <c r="L260" s="39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5">
        <v>0</v>
      </c>
      <c r="AD260" s="4">
        <v>0</v>
      </c>
      <c r="AE260" s="1"/>
    </row>
    <row r="261" spans="1:31" ht="15" outlineLevel="5">
      <c r="A261" s="62">
        <v>245</v>
      </c>
      <c r="B261" s="55" t="s">
        <v>253</v>
      </c>
      <c r="C261" s="56" t="s">
        <v>246</v>
      </c>
      <c r="D261" s="56" t="s">
        <v>252</v>
      </c>
      <c r="E261" s="56" t="s">
        <v>254</v>
      </c>
      <c r="F261" s="57"/>
      <c r="G261" s="57"/>
      <c r="H261" s="57"/>
      <c r="I261" s="57"/>
      <c r="J261" s="58">
        <v>0</v>
      </c>
      <c r="K261" s="59">
        <v>38883000</v>
      </c>
      <c r="L261" s="39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5">
        <v>0</v>
      </c>
      <c r="AD261" s="4">
        <v>0</v>
      </c>
      <c r="AE261" s="1"/>
    </row>
    <row r="262" spans="1:31" ht="91.5" customHeight="1" outlineLevel="4">
      <c r="A262" s="62">
        <v>246</v>
      </c>
      <c r="B262" s="55" t="s">
        <v>255</v>
      </c>
      <c r="C262" s="56" t="s">
        <v>246</v>
      </c>
      <c r="D262" s="56" t="s">
        <v>256</v>
      </c>
      <c r="E262" s="56" t="s">
        <v>1</v>
      </c>
      <c r="F262" s="57"/>
      <c r="G262" s="57"/>
      <c r="H262" s="57"/>
      <c r="I262" s="57"/>
      <c r="J262" s="58">
        <v>0</v>
      </c>
      <c r="K262" s="59">
        <f>K263</f>
        <v>710000</v>
      </c>
      <c r="L262" s="39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5">
        <v>0</v>
      </c>
      <c r="AD262" s="4">
        <v>0</v>
      </c>
      <c r="AE262" s="1"/>
    </row>
    <row r="263" spans="1:31" ht="15" outlineLevel="5">
      <c r="A263" s="62">
        <v>247</v>
      </c>
      <c r="B263" s="55" t="s">
        <v>253</v>
      </c>
      <c r="C263" s="56" t="s">
        <v>246</v>
      </c>
      <c r="D263" s="56" t="s">
        <v>256</v>
      </c>
      <c r="E263" s="56" t="s">
        <v>254</v>
      </c>
      <c r="F263" s="57"/>
      <c r="G263" s="57"/>
      <c r="H263" s="57"/>
      <c r="I263" s="57"/>
      <c r="J263" s="58">
        <v>0</v>
      </c>
      <c r="K263" s="59">
        <v>710000</v>
      </c>
      <c r="L263" s="39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5">
        <v>0</v>
      </c>
      <c r="AD263" s="4">
        <v>0</v>
      </c>
      <c r="AE263" s="1"/>
    </row>
    <row r="264" spans="1:31" ht="76.5" outlineLevel="4">
      <c r="A264" s="62">
        <v>248</v>
      </c>
      <c r="B264" s="55" t="s">
        <v>257</v>
      </c>
      <c r="C264" s="56" t="s">
        <v>246</v>
      </c>
      <c r="D264" s="56" t="s">
        <v>258</v>
      </c>
      <c r="E264" s="56" t="s">
        <v>1</v>
      </c>
      <c r="F264" s="57"/>
      <c r="G264" s="57"/>
      <c r="H264" s="57"/>
      <c r="I264" s="57"/>
      <c r="J264" s="58">
        <v>0</v>
      </c>
      <c r="K264" s="59">
        <f>K265</f>
        <v>20056300</v>
      </c>
      <c r="L264" s="39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5">
        <v>0</v>
      </c>
      <c r="AD264" s="4">
        <v>0</v>
      </c>
      <c r="AE264" s="1"/>
    </row>
    <row r="265" spans="1:31" ht="15" outlineLevel="5">
      <c r="A265" s="62">
        <v>249</v>
      </c>
      <c r="B265" s="55" t="s">
        <v>253</v>
      </c>
      <c r="C265" s="56" t="s">
        <v>246</v>
      </c>
      <c r="D265" s="56" t="s">
        <v>258</v>
      </c>
      <c r="E265" s="56" t="s">
        <v>254</v>
      </c>
      <c r="F265" s="57"/>
      <c r="G265" s="57"/>
      <c r="H265" s="57"/>
      <c r="I265" s="57"/>
      <c r="J265" s="58">
        <v>0</v>
      </c>
      <c r="K265" s="59">
        <v>20056300</v>
      </c>
      <c r="L265" s="39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5">
        <v>0</v>
      </c>
      <c r="AD265" s="4">
        <v>0</v>
      </c>
      <c r="AE265" s="1"/>
    </row>
    <row r="266" spans="1:31" s="23" customFormat="1" ht="14.25" outlineLevel="1">
      <c r="A266" s="62">
        <v>250</v>
      </c>
      <c r="B266" s="60" t="s">
        <v>441</v>
      </c>
      <c r="C266" s="51" t="s">
        <v>259</v>
      </c>
      <c r="D266" s="51" t="s">
        <v>3</v>
      </c>
      <c r="E266" s="51" t="s">
        <v>1</v>
      </c>
      <c r="F266" s="52"/>
      <c r="G266" s="52"/>
      <c r="H266" s="52"/>
      <c r="I266" s="52"/>
      <c r="J266" s="53">
        <v>0</v>
      </c>
      <c r="K266" s="54">
        <f>K267+K271</f>
        <v>85707500</v>
      </c>
      <c r="L266" s="38">
        <v>0</v>
      </c>
      <c r="M266" s="25">
        <v>0</v>
      </c>
      <c r="N266" s="25">
        <v>0</v>
      </c>
      <c r="O266" s="25">
        <v>0</v>
      </c>
      <c r="P266" s="25">
        <v>0</v>
      </c>
      <c r="Q266" s="25">
        <v>0</v>
      </c>
      <c r="R266" s="25">
        <v>0</v>
      </c>
      <c r="S266" s="25">
        <v>0</v>
      </c>
      <c r="T266" s="25">
        <v>0</v>
      </c>
      <c r="U266" s="25">
        <v>0</v>
      </c>
      <c r="V266" s="25">
        <v>0</v>
      </c>
      <c r="W266" s="25">
        <v>0</v>
      </c>
      <c r="X266" s="25">
        <v>0</v>
      </c>
      <c r="Y266" s="25">
        <v>0</v>
      </c>
      <c r="Z266" s="25">
        <v>0</v>
      </c>
      <c r="AA266" s="25">
        <v>0</v>
      </c>
      <c r="AB266" s="25">
        <v>0</v>
      </c>
      <c r="AC266" s="26">
        <v>0</v>
      </c>
      <c r="AD266" s="25">
        <v>0</v>
      </c>
      <c r="AE266" s="22"/>
    </row>
    <row r="267" spans="1:31" ht="54" customHeight="1" outlineLevel="2">
      <c r="A267" s="62">
        <v>251</v>
      </c>
      <c r="B267" s="55" t="s">
        <v>125</v>
      </c>
      <c r="C267" s="56" t="s">
        <v>259</v>
      </c>
      <c r="D267" s="56" t="s">
        <v>126</v>
      </c>
      <c r="E267" s="56" t="s">
        <v>1</v>
      </c>
      <c r="F267" s="57"/>
      <c r="G267" s="57"/>
      <c r="H267" s="57"/>
      <c r="I267" s="57"/>
      <c r="J267" s="58">
        <v>0</v>
      </c>
      <c r="K267" s="59">
        <f>K268</f>
        <v>10914300</v>
      </c>
      <c r="L267" s="39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5">
        <v>0</v>
      </c>
      <c r="AD267" s="4">
        <v>0</v>
      </c>
      <c r="AE267" s="1"/>
    </row>
    <row r="268" spans="1:31" ht="25.5" outlineLevel="3">
      <c r="A268" s="62">
        <v>252</v>
      </c>
      <c r="B268" s="55" t="s">
        <v>231</v>
      </c>
      <c r="C268" s="56" t="s">
        <v>259</v>
      </c>
      <c r="D268" s="56" t="s">
        <v>232</v>
      </c>
      <c r="E268" s="56" t="s">
        <v>1</v>
      </c>
      <c r="F268" s="57"/>
      <c r="G268" s="57"/>
      <c r="H268" s="57"/>
      <c r="I268" s="57"/>
      <c r="J268" s="58">
        <v>0</v>
      </c>
      <c r="K268" s="59">
        <f>K269</f>
        <v>10914300</v>
      </c>
      <c r="L268" s="39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5">
        <v>0</v>
      </c>
      <c r="AD268" s="4">
        <v>0</v>
      </c>
      <c r="AE268" s="1"/>
    </row>
    <row r="269" spans="1:31" ht="25.5" outlineLevel="4">
      <c r="A269" s="62">
        <v>253</v>
      </c>
      <c r="B269" s="55" t="s">
        <v>260</v>
      </c>
      <c r="C269" s="56" t="s">
        <v>259</v>
      </c>
      <c r="D269" s="56" t="s">
        <v>261</v>
      </c>
      <c r="E269" s="56" t="s">
        <v>1</v>
      </c>
      <c r="F269" s="57"/>
      <c r="G269" s="57"/>
      <c r="H269" s="57"/>
      <c r="I269" s="57"/>
      <c r="J269" s="58">
        <v>0</v>
      </c>
      <c r="K269" s="59">
        <f>K270</f>
        <v>10914300</v>
      </c>
      <c r="L269" s="39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5">
        <v>0</v>
      </c>
      <c r="AD269" s="4">
        <v>0</v>
      </c>
      <c r="AE269" s="1"/>
    </row>
    <row r="270" spans="1:31" ht="15" outlineLevel="5">
      <c r="A270" s="62">
        <v>254</v>
      </c>
      <c r="B270" s="55" t="s">
        <v>201</v>
      </c>
      <c r="C270" s="56" t="s">
        <v>259</v>
      </c>
      <c r="D270" s="56" t="s">
        <v>261</v>
      </c>
      <c r="E270" s="56" t="s">
        <v>202</v>
      </c>
      <c r="F270" s="57"/>
      <c r="G270" s="57"/>
      <c r="H270" s="57"/>
      <c r="I270" s="57"/>
      <c r="J270" s="58">
        <v>0</v>
      </c>
      <c r="K270" s="59">
        <v>10914300</v>
      </c>
      <c r="L270" s="39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5">
        <v>0</v>
      </c>
      <c r="AD270" s="4">
        <v>0</v>
      </c>
      <c r="AE270" s="1"/>
    </row>
    <row r="271" spans="1:31" ht="38.25" outlineLevel="2">
      <c r="A271" s="62">
        <v>255</v>
      </c>
      <c r="B271" s="55" t="s">
        <v>247</v>
      </c>
      <c r="C271" s="56" t="s">
        <v>259</v>
      </c>
      <c r="D271" s="56" t="s">
        <v>248</v>
      </c>
      <c r="E271" s="56" t="s">
        <v>1</v>
      </c>
      <c r="F271" s="57"/>
      <c r="G271" s="57"/>
      <c r="H271" s="57"/>
      <c r="I271" s="57"/>
      <c r="J271" s="58">
        <v>0</v>
      </c>
      <c r="K271" s="59">
        <f>K272+K281</f>
        <v>74793200</v>
      </c>
      <c r="L271" s="39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5">
        <v>0</v>
      </c>
      <c r="AD271" s="4">
        <v>0</v>
      </c>
      <c r="AE271" s="1"/>
    </row>
    <row r="272" spans="1:31" ht="25.5" outlineLevel="3">
      <c r="A272" s="62">
        <v>256</v>
      </c>
      <c r="B272" s="55" t="s">
        <v>262</v>
      </c>
      <c r="C272" s="56" t="s">
        <v>259</v>
      </c>
      <c r="D272" s="56" t="s">
        <v>263</v>
      </c>
      <c r="E272" s="56" t="s">
        <v>1</v>
      </c>
      <c r="F272" s="57"/>
      <c r="G272" s="57"/>
      <c r="H272" s="57"/>
      <c r="I272" s="57"/>
      <c r="J272" s="58">
        <v>0</v>
      </c>
      <c r="K272" s="59">
        <f>K273++K275+K277+K279</f>
        <v>73703200</v>
      </c>
      <c r="L272" s="39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5">
        <v>0</v>
      </c>
      <c r="AD272" s="4">
        <v>0</v>
      </c>
      <c r="AE272" s="1"/>
    </row>
    <row r="273" spans="1:31" ht="127.5" outlineLevel="4">
      <c r="A273" s="62">
        <v>257</v>
      </c>
      <c r="B273" s="55" t="s">
        <v>264</v>
      </c>
      <c r="C273" s="56" t="s">
        <v>259</v>
      </c>
      <c r="D273" s="56" t="s">
        <v>265</v>
      </c>
      <c r="E273" s="56" t="s">
        <v>1</v>
      </c>
      <c r="F273" s="57"/>
      <c r="G273" s="57"/>
      <c r="H273" s="57"/>
      <c r="I273" s="57"/>
      <c r="J273" s="58">
        <v>0</v>
      </c>
      <c r="K273" s="59">
        <f>K274</f>
        <v>44843000</v>
      </c>
      <c r="L273" s="39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5">
        <v>0</v>
      </c>
      <c r="AD273" s="4">
        <v>0</v>
      </c>
      <c r="AE273" s="1"/>
    </row>
    <row r="274" spans="1:31" ht="15" outlineLevel="5">
      <c r="A274" s="62">
        <v>258</v>
      </c>
      <c r="B274" s="55" t="s">
        <v>266</v>
      </c>
      <c r="C274" s="56" t="s">
        <v>259</v>
      </c>
      <c r="D274" s="56" t="s">
        <v>265</v>
      </c>
      <c r="E274" s="56" t="s">
        <v>267</v>
      </c>
      <c r="F274" s="57"/>
      <c r="G274" s="57"/>
      <c r="H274" s="57"/>
      <c r="I274" s="57"/>
      <c r="J274" s="58">
        <v>0</v>
      </c>
      <c r="K274" s="59">
        <v>44843000</v>
      </c>
      <c r="L274" s="39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5">
        <v>0</v>
      </c>
      <c r="AD274" s="4">
        <v>0</v>
      </c>
      <c r="AE274" s="1"/>
    </row>
    <row r="275" spans="1:31" ht="140.25" outlineLevel="4">
      <c r="A275" s="62">
        <v>259</v>
      </c>
      <c r="B275" s="55" t="s">
        <v>268</v>
      </c>
      <c r="C275" s="56" t="s">
        <v>259</v>
      </c>
      <c r="D275" s="56" t="s">
        <v>269</v>
      </c>
      <c r="E275" s="56" t="s">
        <v>1</v>
      </c>
      <c r="F275" s="57"/>
      <c r="G275" s="57"/>
      <c r="H275" s="57"/>
      <c r="I275" s="57"/>
      <c r="J275" s="58">
        <v>0</v>
      </c>
      <c r="K275" s="59">
        <f>K276</f>
        <v>2345000</v>
      </c>
      <c r="L275" s="39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5">
        <v>0</v>
      </c>
      <c r="AD275" s="4">
        <v>0</v>
      </c>
      <c r="AE275" s="1"/>
    </row>
    <row r="276" spans="1:31" ht="15" outlineLevel="5">
      <c r="A276" s="62">
        <v>260</v>
      </c>
      <c r="B276" s="55" t="s">
        <v>266</v>
      </c>
      <c r="C276" s="56" t="s">
        <v>259</v>
      </c>
      <c r="D276" s="56" t="s">
        <v>269</v>
      </c>
      <c r="E276" s="56" t="s">
        <v>267</v>
      </c>
      <c r="F276" s="57"/>
      <c r="G276" s="57"/>
      <c r="H276" s="57"/>
      <c r="I276" s="57"/>
      <c r="J276" s="58">
        <v>0</v>
      </c>
      <c r="K276" s="59">
        <v>2345000</v>
      </c>
      <c r="L276" s="39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5">
        <v>0</v>
      </c>
      <c r="AD276" s="4">
        <v>0</v>
      </c>
      <c r="AE276" s="1"/>
    </row>
    <row r="277" spans="1:31" ht="38.25" outlineLevel="4">
      <c r="A277" s="62">
        <v>261</v>
      </c>
      <c r="B277" s="55" t="s">
        <v>270</v>
      </c>
      <c r="C277" s="56" t="s">
        <v>259</v>
      </c>
      <c r="D277" s="56" t="s">
        <v>271</v>
      </c>
      <c r="E277" s="56" t="s">
        <v>1</v>
      </c>
      <c r="F277" s="57"/>
      <c r="G277" s="57"/>
      <c r="H277" s="57"/>
      <c r="I277" s="57"/>
      <c r="J277" s="58">
        <v>0</v>
      </c>
      <c r="K277" s="59">
        <f>K278</f>
        <v>6385000</v>
      </c>
      <c r="L277" s="39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5">
        <v>0</v>
      </c>
      <c r="AD277" s="4">
        <v>0</v>
      </c>
      <c r="AE277" s="1"/>
    </row>
    <row r="278" spans="1:31" ht="15" outlineLevel="5">
      <c r="A278" s="62">
        <v>262</v>
      </c>
      <c r="B278" s="55" t="s">
        <v>266</v>
      </c>
      <c r="C278" s="56" t="s">
        <v>259</v>
      </c>
      <c r="D278" s="56" t="s">
        <v>271</v>
      </c>
      <c r="E278" s="56" t="s">
        <v>267</v>
      </c>
      <c r="F278" s="57"/>
      <c r="G278" s="57"/>
      <c r="H278" s="57"/>
      <c r="I278" s="57"/>
      <c r="J278" s="58">
        <v>0</v>
      </c>
      <c r="K278" s="59">
        <v>6385000</v>
      </c>
      <c r="L278" s="39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5">
        <v>0</v>
      </c>
      <c r="AD278" s="4">
        <v>0</v>
      </c>
      <c r="AE278" s="1"/>
    </row>
    <row r="279" spans="1:31" ht="45" customHeight="1" outlineLevel="4">
      <c r="A279" s="62">
        <v>263</v>
      </c>
      <c r="B279" s="55" t="s">
        <v>272</v>
      </c>
      <c r="C279" s="56" t="s">
        <v>259</v>
      </c>
      <c r="D279" s="56" t="s">
        <v>273</v>
      </c>
      <c r="E279" s="56" t="s">
        <v>1</v>
      </c>
      <c r="F279" s="57"/>
      <c r="G279" s="57"/>
      <c r="H279" s="57"/>
      <c r="I279" s="57"/>
      <c r="J279" s="58">
        <v>0</v>
      </c>
      <c r="K279" s="59">
        <f>K280</f>
        <v>20130200</v>
      </c>
      <c r="L279" s="39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5">
        <v>0</v>
      </c>
      <c r="AD279" s="4">
        <v>0</v>
      </c>
      <c r="AE279" s="1"/>
    </row>
    <row r="280" spans="1:31" ht="15" outlineLevel="5">
      <c r="A280" s="62">
        <v>264</v>
      </c>
      <c r="B280" s="55" t="s">
        <v>266</v>
      </c>
      <c r="C280" s="56" t="s">
        <v>259</v>
      </c>
      <c r="D280" s="56" t="s">
        <v>273</v>
      </c>
      <c r="E280" s="56" t="s">
        <v>267</v>
      </c>
      <c r="F280" s="57"/>
      <c r="G280" s="57"/>
      <c r="H280" s="57"/>
      <c r="I280" s="57"/>
      <c r="J280" s="58">
        <v>0</v>
      </c>
      <c r="K280" s="59">
        <v>20130200</v>
      </c>
      <c r="L280" s="39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5">
        <v>0</v>
      </c>
      <c r="AD280" s="4">
        <v>0</v>
      </c>
      <c r="AE280" s="1"/>
    </row>
    <row r="281" spans="1:31" ht="38.25" outlineLevel="3">
      <c r="A281" s="62">
        <v>265</v>
      </c>
      <c r="B281" s="55" t="s">
        <v>274</v>
      </c>
      <c r="C281" s="56" t="s">
        <v>259</v>
      </c>
      <c r="D281" s="56" t="s">
        <v>275</v>
      </c>
      <c r="E281" s="56" t="s">
        <v>1</v>
      </c>
      <c r="F281" s="57"/>
      <c r="G281" s="57"/>
      <c r="H281" s="57"/>
      <c r="I281" s="57"/>
      <c r="J281" s="58">
        <v>0</v>
      </c>
      <c r="K281" s="59">
        <f>K282</f>
        <v>1090000</v>
      </c>
      <c r="L281" s="39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5">
        <v>0</v>
      </c>
      <c r="AD281" s="4">
        <v>0</v>
      </c>
      <c r="AE281" s="1"/>
    </row>
    <row r="282" spans="1:31" ht="63.75" outlineLevel="4">
      <c r="A282" s="62">
        <v>266</v>
      </c>
      <c r="B282" s="55" t="s">
        <v>276</v>
      </c>
      <c r="C282" s="56" t="s">
        <v>259</v>
      </c>
      <c r="D282" s="56" t="s">
        <v>277</v>
      </c>
      <c r="E282" s="56" t="s">
        <v>1</v>
      </c>
      <c r="F282" s="57"/>
      <c r="G282" s="57"/>
      <c r="H282" s="57"/>
      <c r="I282" s="57"/>
      <c r="J282" s="58">
        <v>0</v>
      </c>
      <c r="K282" s="59">
        <f>K283</f>
        <v>1090000</v>
      </c>
      <c r="L282" s="39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5">
        <v>0</v>
      </c>
      <c r="AD282" s="4">
        <v>0</v>
      </c>
      <c r="AE282" s="1"/>
    </row>
    <row r="283" spans="1:31" ht="15" outlineLevel="5">
      <c r="A283" s="62">
        <v>267</v>
      </c>
      <c r="B283" s="55" t="s">
        <v>266</v>
      </c>
      <c r="C283" s="56" t="s">
        <v>259</v>
      </c>
      <c r="D283" s="56" t="s">
        <v>277</v>
      </c>
      <c r="E283" s="56" t="s">
        <v>267</v>
      </c>
      <c r="F283" s="57"/>
      <c r="G283" s="57"/>
      <c r="H283" s="57"/>
      <c r="I283" s="57"/>
      <c r="J283" s="58">
        <v>0</v>
      </c>
      <c r="K283" s="59">
        <v>1090000</v>
      </c>
      <c r="L283" s="39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5">
        <v>0</v>
      </c>
      <c r="AD283" s="4">
        <v>0</v>
      </c>
      <c r="AE283" s="1"/>
    </row>
    <row r="284" spans="1:31" s="23" customFormat="1" ht="14.25" outlineLevel="1">
      <c r="A284" s="62">
        <v>268</v>
      </c>
      <c r="B284" s="60" t="s">
        <v>442</v>
      </c>
      <c r="C284" s="51" t="s">
        <v>278</v>
      </c>
      <c r="D284" s="51" t="s">
        <v>3</v>
      </c>
      <c r="E284" s="51" t="s">
        <v>1</v>
      </c>
      <c r="F284" s="52"/>
      <c r="G284" s="52"/>
      <c r="H284" s="52"/>
      <c r="I284" s="52"/>
      <c r="J284" s="53">
        <v>0</v>
      </c>
      <c r="K284" s="54">
        <f>K285</f>
        <v>20708542</v>
      </c>
      <c r="L284" s="38">
        <v>0</v>
      </c>
      <c r="M284" s="25">
        <v>0</v>
      </c>
      <c r="N284" s="25">
        <v>0</v>
      </c>
      <c r="O284" s="25">
        <v>0</v>
      </c>
      <c r="P284" s="25">
        <v>0</v>
      </c>
      <c r="Q284" s="25">
        <v>0</v>
      </c>
      <c r="R284" s="25">
        <v>0</v>
      </c>
      <c r="S284" s="25">
        <v>0</v>
      </c>
      <c r="T284" s="25">
        <v>0</v>
      </c>
      <c r="U284" s="25">
        <v>0</v>
      </c>
      <c r="V284" s="25">
        <v>0</v>
      </c>
      <c r="W284" s="25">
        <v>0</v>
      </c>
      <c r="X284" s="25">
        <v>0</v>
      </c>
      <c r="Y284" s="25">
        <v>0</v>
      </c>
      <c r="Z284" s="25">
        <v>0</v>
      </c>
      <c r="AA284" s="25">
        <v>0</v>
      </c>
      <c r="AB284" s="25">
        <v>0</v>
      </c>
      <c r="AC284" s="26">
        <v>0</v>
      </c>
      <c r="AD284" s="25">
        <v>0</v>
      </c>
      <c r="AE284" s="22"/>
    </row>
    <row r="285" spans="1:31" ht="38.25" outlineLevel="2">
      <c r="A285" s="62">
        <v>269</v>
      </c>
      <c r="B285" s="55" t="s">
        <v>247</v>
      </c>
      <c r="C285" s="56" t="s">
        <v>278</v>
      </c>
      <c r="D285" s="56" t="s">
        <v>248</v>
      </c>
      <c r="E285" s="56" t="s">
        <v>1</v>
      </c>
      <c r="F285" s="57"/>
      <c r="G285" s="57"/>
      <c r="H285" s="57"/>
      <c r="I285" s="57"/>
      <c r="J285" s="58">
        <v>0</v>
      </c>
      <c r="K285" s="59">
        <f>K286+K289</f>
        <v>20708542</v>
      </c>
      <c r="L285" s="39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5">
        <v>0</v>
      </c>
      <c r="AD285" s="4">
        <v>0</v>
      </c>
      <c r="AE285" s="1"/>
    </row>
    <row r="286" spans="1:31" ht="38.25" outlineLevel="3">
      <c r="A286" s="62">
        <v>270</v>
      </c>
      <c r="B286" s="55" t="s">
        <v>279</v>
      </c>
      <c r="C286" s="56" t="s">
        <v>278</v>
      </c>
      <c r="D286" s="56" t="s">
        <v>280</v>
      </c>
      <c r="E286" s="56" t="s">
        <v>1</v>
      </c>
      <c r="F286" s="57"/>
      <c r="G286" s="57"/>
      <c r="H286" s="57"/>
      <c r="I286" s="57"/>
      <c r="J286" s="58">
        <v>0</v>
      </c>
      <c r="K286" s="59">
        <f>K287</f>
        <v>19855860</v>
      </c>
      <c r="L286" s="39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5">
        <v>0</v>
      </c>
      <c r="AD286" s="4">
        <v>0</v>
      </c>
      <c r="AE286" s="1"/>
    </row>
    <row r="287" spans="1:31" ht="38.25" outlineLevel="4">
      <c r="A287" s="62">
        <v>271</v>
      </c>
      <c r="B287" s="55" t="s">
        <v>281</v>
      </c>
      <c r="C287" s="56" t="s">
        <v>278</v>
      </c>
      <c r="D287" s="56" t="s">
        <v>282</v>
      </c>
      <c r="E287" s="56" t="s">
        <v>1</v>
      </c>
      <c r="F287" s="57"/>
      <c r="G287" s="57"/>
      <c r="H287" s="57"/>
      <c r="I287" s="57"/>
      <c r="J287" s="58">
        <v>0</v>
      </c>
      <c r="K287" s="59">
        <f>K288</f>
        <v>19855860</v>
      </c>
      <c r="L287" s="39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5">
        <v>0</v>
      </c>
      <c r="AD287" s="4">
        <v>0</v>
      </c>
      <c r="AE287" s="1"/>
    </row>
    <row r="288" spans="1:31" ht="15" outlineLevel="5">
      <c r="A288" s="62">
        <v>272</v>
      </c>
      <c r="B288" s="55" t="s">
        <v>253</v>
      </c>
      <c r="C288" s="56" t="s">
        <v>278</v>
      </c>
      <c r="D288" s="56" t="s">
        <v>282</v>
      </c>
      <c r="E288" s="56" t="s">
        <v>254</v>
      </c>
      <c r="F288" s="57"/>
      <c r="G288" s="57"/>
      <c r="H288" s="57"/>
      <c r="I288" s="57"/>
      <c r="J288" s="58">
        <v>0</v>
      </c>
      <c r="K288" s="59">
        <f>19820900+35000-40</f>
        <v>19855860</v>
      </c>
      <c r="L288" s="39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5">
        <v>0</v>
      </c>
      <c r="AD288" s="4">
        <v>0</v>
      </c>
      <c r="AE288" s="1"/>
    </row>
    <row r="289" spans="1:31" ht="38.25" outlineLevel="5">
      <c r="A289" s="62">
        <v>273</v>
      </c>
      <c r="B289" s="64" t="s">
        <v>472</v>
      </c>
      <c r="C289" s="65" t="s">
        <v>278</v>
      </c>
      <c r="D289" s="65" t="s">
        <v>275</v>
      </c>
      <c r="E289" s="65" t="s">
        <v>1</v>
      </c>
      <c r="F289" s="65" t="s">
        <v>1</v>
      </c>
      <c r="G289" s="65" t="s">
        <v>1</v>
      </c>
      <c r="H289" s="65"/>
      <c r="I289" s="65"/>
      <c r="J289" s="65"/>
      <c r="K289" s="68">
        <f>K290</f>
        <v>852682</v>
      </c>
      <c r="L289" s="65"/>
      <c r="M289" s="66">
        <v>0</v>
      </c>
      <c r="N289" s="66">
        <f>N290</f>
        <v>1000000</v>
      </c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5"/>
      <c r="AD289" s="4"/>
      <c r="AE289" s="1"/>
    </row>
    <row r="290" spans="1:31" ht="25.5" outlineLevel="5">
      <c r="A290" s="62">
        <v>274</v>
      </c>
      <c r="B290" s="64" t="s">
        <v>473</v>
      </c>
      <c r="C290" s="65" t="s">
        <v>278</v>
      </c>
      <c r="D290" s="65" t="s">
        <v>474</v>
      </c>
      <c r="E290" s="65" t="s">
        <v>1</v>
      </c>
      <c r="F290" s="65" t="s">
        <v>1</v>
      </c>
      <c r="G290" s="65" t="s">
        <v>1</v>
      </c>
      <c r="H290" s="65"/>
      <c r="I290" s="65"/>
      <c r="J290" s="65"/>
      <c r="K290" s="68">
        <f>K291</f>
        <v>852682</v>
      </c>
      <c r="L290" s="65"/>
      <c r="M290" s="66">
        <v>0</v>
      </c>
      <c r="N290" s="66">
        <f>N291</f>
        <v>1000000</v>
      </c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5"/>
      <c r="AD290" s="4"/>
      <c r="AE290" s="1"/>
    </row>
    <row r="291" spans="1:31" ht="15" outlineLevel="5">
      <c r="A291" s="62">
        <v>275</v>
      </c>
      <c r="B291" s="67" t="s">
        <v>475</v>
      </c>
      <c r="C291" s="65" t="s">
        <v>278</v>
      </c>
      <c r="D291" s="65" t="s">
        <v>474</v>
      </c>
      <c r="E291" s="65" t="s">
        <v>254</v>
      </c>
      <c r="F291" s="65" t="s">
        <v>254</v>
      </c>
      <c r="G291" s="65" t="s">
        <v>1</v>
      </c>
      <c r="H291" s="65"/>
      <c r="I291" s="65"/>
      <c r="J291" s="65"/>
      <c r="K291" s="59">
        <v>852682</v>
      </c>
      <c r="L291" s="65"/>
      <c r="M291" s="66">
        <v>0</v>
      </c>
      <c r="N291" s="66">
        <v>1000000</v>
      </c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5"/>
      <c r="AD291" s="4"/>
      <c r="AE291" s="1"/>
    </row>
    <row r="292" spans="1:31" s="23" customFormat="1" ht="14.25" outlineLevel="1">
      <c r="A292" s="62">
        <v>276</v>
      </c>
      <c r="B292" s="60" t="s">
        <v>443</v>
      </c>
      <c r="C292" s="51" t="s">
        <v>283</v>
      </c>
      <c r="D292" s="51" t="s">
        <v>3</v>
      </c>
      <c r="E292" s="51" t="s">
        <v>1</v>
      </c>
      <c r="F292" s="52"/>
      <c r="G292" s="52"/>
      <c r="H292" s="52"/>
      <c r="I292" s="52"/>
      <c r="J292" s="53">
        <v>0</v>
      </c>
      <c r="K292" s="54">
        <f>K293+K301</f>
        <v>6634040</v>
      </c>
      <c r="L292" s="38">
        <v>0</v>
      </c>
      <c r="M292" s="25">
        <v>0</v>
      </c>
      <c r="N292" s="25">
        <v>0</v>
      </c>
      <c r="O292" s="25">
        <v>0</v>
      </c>
      <c r="P292" s="25">
        <v>0</v>
      </c>
      <c r="Q292" s="25">
        <v>0</v>
      </c>
      <c r="R292" s="25">
        <v>0</v>
      </c>
      <c r="S292" s="25">
        <v>0</v>
      </c>
      <c r="T292" s="25">
        <v>0</v>
      </c>
      <c r="U292" s="25">
        <v>0</v>
      </c>
      <c r="V292" s="25">
        <v>0</v>
      </c>
      <c r="W292" s="25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6">
        <v>0</v>
      </c>
      <c r="AD292" s="25">
        <v>0</v>
      </c>
      <c r="AE292" s="22"/>
    </row>
    <row r="293" spans="1:31" ht="51" outlineLevel="2">
      <c r="A293" s="62">
        <v>277</v>
      </c>
      <c r="B293" s="55" t="s">
        <v>284</v>
      </c>
      <c r="C293" s="56" t="s">
        <v>283</v>
      </c>
      <c r="D293" s="56" t="s">
        <v>285</v>
      </c>
      <c r="E293" s="56" t="s">
        <v>1</v>
      </c>
      <c r="F293" s="57"/>
      <c r="G293" s="57"/>
      <c r="H293" s="57"/>
      <c r="I293" s="57"/>
      <c r="J293" s="58">
        <v>0</v>
      </c>
      <c r="K293" s="59">
        <f>K294+K296+K298</f>
        <v>45100</v>
      </c>
      <c r="L293" s="39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5">
        <v>0</v>
      </c>
      <c r="AD293" s="4">
        <v>0</v>
      </c>
      <c r="AE293" s="1"/>
    </row>
    <row r="294" spans="1:31" ht="51" outlineLevel="4">
      <c r="A294" s="62">
        <v>278</v>
      </c>
      <c r="B294" s="55" t="s">
        <v>286</v>
      </c>
      <c r="C294" s="56" t="s">
        <v>283</v>
      </c>
      <c r="D294" s="56" t="s">
        <v>287</v>
      </c>
      <c r="E294" s="56" t="s">
        <v>1</v>
      </c>
      <c r="F294" s="57"/>
      <c r="G294" s="57"/>
      <c r="H294" s="57"/>
      <c r="I294" s="57"/>
      <c r="J294" s="58">
        <v>0</v>
      </c>
      <c r="K294" s="59">
        <f>K295</f>
        <v>14100</v>
      </c>
      <c r="L294" s="39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5">
        <v>0</v>
      </c>
      <c r="AD294" s="4">
        <v>0</v>
      </c>
      <c r="AE294" s="1"/>
    </row>
    <row r="295" spans="1:31" ht="15" outlineLevel="5">
      <c r="A295" s="62">
        <v>279</v>
      </c>
      <c r="B295" s="55" t="s">
        <v>266</v>
      </c>
      <c r="C295" s="56" t="s">
        <v>283</v>
      </c>
      <c r="D295" s="56" t="s">
        <v>287</v>
      </c>
      <c r="E295" s="56" t="s">
        <v>267</v>
      </c>
      <c r="F295" s="57"/>
      <c r="G295" s="57"/>
      <c r="H295" s="57"/>
      <c r="I295" s="57"/>
      <c r="J295" s="58">
        <v>0</v>
      </c>
      <c r="K295" s="59">
        <v>14100</v>
      </c>
      <c r="L295" s="39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5">
        <v>0</v>
      </c>
      <c r="AD295" s="4">
        <v>0</v>
      </c>
      <c r="AE295" s="1"/>
    </row>
    <row r="296" spans="1:31" ht="38.25" outlineLevel="4">
      <c r="A296" s="62">
        <v>280</v>
      </c>
      <c r="B296" s="55" t="s">
        <v>288</v>
      </c>
      <c r="C296" s="56" t="s">
        <v>283</v>
      </c>
      <c r="D296" s="56" t="s">
        <v>289</v>
      </c>
      <c r="E296" s="56" t="s">
        <v>1</v>
      </c>
      <c r="F296" s="57"/>
      <c r="G296" s="57"/>
      <c r="H296" s="57"/>
      <c r="I296" s="57"/>
      <c r="J296" s="58">
        <v>0</v>
      </c>
      <c r="K296" s="59">
        <f>K297</f>
        <v>8000</v>
      </c>
      <c r="L296" s="39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5">
        <v>0</v>
      </c>
      <c r="AD296" s="4">
        <v>0</v>
      </c>
      <c r="AE296" s="1"/>
    </row>
    <row r="297" spans="1:31" ht="15" outlineLevel="5">
      <c r="A297" s="62">
        <v>281</v>
      </c>
      <c r="B297" s="55" t="s">
        <v>266</v>
      </c>
      <c r="C297" s="56" t="s">
        <v>283</v>
      </c>
      <c r="D297" s="56" t="s">
        <v>289</v>
      </c>
      <c r="E297" s="56" t="s">
        <v>267</v>
      </c>
      <c r="F297" s="57"/>
      <c r="G297" s="57"/>
      <c r="H297" s="57"/>
      <c r="I297" s="57"/>
      <c r="J297" s="58">
        <v>0</v>
      </c>
      <c r="K297" s="59">
        <v>8000</v>
      </c>
      <c r="L297" s="39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5">
        <v>0</v>
      </c>
      <c r="AD297" s="4">
        <v>0</v>
      </c>
      <c r="AE297" s="1"/>
    </row>
    <row r="298" spans="1:31" ht="25.5" outlineLevel="4">
      <c r="A298" s="62">
        <v>282</v>
      </c>
      <c r="B298" s="55" t="s">
        <v>290</v>
      </c>
      <c r="C298" s="56" t="s">
        <v>283</v>
      </c>
      <c r="D298" s="56" t="s">
        <v>291</v>
      </c>
      <c r="E298" s="56" t="s">
        <v>1</v>
      </c>
      <c r="F298" s="57"/>
      <c r="G298" s="57"/>
      <c r="H298" s="57"/>
      <c r="I298" s="57"/>
      <c r="J298" s="58">
        <v>0</v>
      </c>
      <c r="K298" s="59">
        <f>K299+K300</f>
        <v>23000</v>
      </c>
      <c r="L298" s="39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5">
        <v>0</v>
      </c>
      <c r="AD298" s="4">
        <v>0</v>
      </c>
      <c r="AE298" s="1"/>
    </row>
    <row r="299" spans="1:31" ht="25.5" outlineLevel="5">
      <c r="A299" s="62">
        <v>283</v>
      </c>
      <c r="B299" s="55" t="s">
        <v>18</v>
      </c>
      <c r="C299" s="56" t="s">
        <v>283</v>
      </c>
      <c r="D299" s="56" t="s">
        <v>291</v>
      </c>
      <c r="E299" s="56" t="s">
        <v>19</v>
      </c>
      <c r="F299" s="57"/>
      <c r="G299" s="57"/>
      <c r="H299" s="57"/>
      <c r="I299" s="57"/>
      <c r="J299" s="58">
        <v>0</v>
      </c>
      <c r="K299" s="59">
        <v>10000</v>
      </c>
      <c r="L299" s="39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5">
        <v>0</v>
      </c>
      <c r="AD299" s="4">
        <v>0</v>
      </c>
      <c r="AE299" s="1"/>
    </row>
    <row r="300" spans="1:31" ht="15" outlineLevel="5">
      <c r="A300" s="62">
        <v>284</v>
      </c>
      <c r="B300" s="55" t="s">
        <v>266</v>
      </c>
      <c r="C300" s="56" t="s">
        <v>283</v>
      </c>
      <c r="D300" s="56" t="s">
        <v>291</v>
      </c>
      <c r="E300" s="56" t="s">
        <v>267</v>
      </c>
      <c r="F300" s="57"/>
      <c r="G300" s="57"/>
      <c r="H300" s="57"/>
      <c r="I300" s="57"/>
      <c r="J300" s="58">
        <v>0</v>
      </c>
      <c r="K300" s="59">
        <v>13000</v>
      </c>
      <c r="L300" s="39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5">
        <v>0</v>
      </c>
      <c r="AD300" s="4">
        <v>0</v>
      </c>
      <c r="AE300" s="1"/>
    </row>
    <row r="301" spans="1:31" ht="38.25" outlineLevel="2">
      <c r="A301" s="62">
        <v>285</v>
      </c>
      <c r="B301" s="55" t="s">
        <v>247</v>
      </c>
      <c r="C301" s="56" t="s">
        <v>283</v>
      </c>
      <c r="D301" s="56" t="s">
        <v>248</v>
      </c>
      <c r="E301" s="56" t="s">
        <v>1</v>
      </c>
      <c r="F301" s="57"/>
      <c r="G301" s="57"/>
      <c r="H301" s="57"/>
      <c r="I301" s="57"/>
      <c r="J301" s="58">
        <v>0</v>
      </c>
      <c r="K301" s="59">
        <f>K302+K315</f>
        <v>6588940</v>
      </c>
      <c r="L301" s="39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5">
        <v>0</v>
      </c>
      <c r="AD301" s="4">
        <v>0</v>
      </c>
      <c r="AE301" s="1"/>
    </row>
    <row r="302" spans="1:31" ht="38.25" outlineLevel="3">
      <c r="A302" s="62">
        <v>286</v>
      </c>
      <c r="B302" s="55" t="s">
        <v>279</v>
      </c>
      <c r="C302" s="56" t="s">
        <v>283</v>
      </c>
      <c r="D302" s="56" t="s">
        <v>280</v>
      </c>
      <c r="E302" s="56" t="s">
        <v>1</v>
      </c>
      <c r="F302" s="57"/>
      <c r="G302" s="57"/>
      <c r="H302" s="57"/>
      <c r="I302" s="57"/>
      <c r="J302" s="58">
        <v>0</v>
      </c>
      <c r="K302" s="59">
        <f>K303+K307+K311+K313</f>
        <v>4317000</v>
      </c>
      <c r="L302" s="39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5">
        <v>0</v>
      </c>
      <c r="AD302" s="4">
        <v>0</v>
      </c>
      <c r="AE302" s="1"/>
    </row>
    <row r="303" spans="1:31" ht="20.25" customHeight="1" outlineLevel="4">
      <c r="A303" s="62">
        <v>287</v>
      </c>
      <c r="B303" s="55" t="s">
        <v>292</v>
      </c>
      <c r="C303" s="56" t="s">
        <v>283</v>
      </c>
      <c r="D303" s="56" t="s">
        <v>293</v>
      </c>
      <c r="E303" s="56" t="s">
        <v>1</v>
      </c>
      <c r="F303" s="57"/>
      <c r="G303" s="57"/>
      <c r="H303" s="57"/>
      <c r="I303" s="57"/>
      <c r="J303" s="58">
        <v>0</v>
      </c>
      <c r="K303" s="59">
        <f>K304+K305+K306</f>
        <v>813000</v>
      </c>
      <c r="L303" s="39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5">
        <v>0</v>
      </c>
      <c r="AD303" s="4">
        <v>0</v>
      </c>
      <c r="AE303" s="1"/>
    </row>
    <row r="304" spans="1:31" ht="25.5" outlineLevel="5">
      <c r="A304" s="62">
        <v>288</v>
      </c>
      <c r="B304" s="55" t="s">
        <v>47</v>
      </c>
      <c r="C304" s="56" t="s">
        <v>283</v>
      </c>
      <c r="D304" s="56" t="s">
        <v>293</v>
      </c>
      <c r="E304" s="56" t="s">
        <v>48</v>
      </c>
      <c r="F304" s="57"/>
      <c r="G304" s="57"/>
      <c r="H304" s="57"/>
      <c r="I304" s="57"/>
      <c r="J304" s="58">
        <v>0</v>
      </c>
      <c r="K304" s="59">
        <v>354900</v>
      </c>
      <c r="L304" s="39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5">
        <v>0</v>
      </c>
      <c r="AD304" s="4">
        <v>0</v>
      </c>
      <c r="AE304" s="1"/>
    </row>
    <row r="305" spans="1:31" ht="15" outlineLevel="5">
      <c r="A305" s="62">
        <v>289</v>
      </c>
      <c r="B305" s="55" t="s">
        <v>253</v>
      </c>
      <c r="C305" s="56" t="s">
        <v>283</v>
      </c>
      <c r="D305" s="56" t="s">
        <v>293</v>
      </c>
      <c r="E305" s="56" t="s">
        <v>254</v>
      </c>
      <c r="F305" s="57"/>
      <c r="G305" s="57"/>
      <c r="H305" s="57"/>
      <c r="I305" s="57"/>
      <c r="J305" s="58">
        <v>0</v>
      </c>
      <c r="K305" s="59">
        <v>49400</v>
      </c>
      <c r="L305" s="39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5">
        <v>0</v>
      </c>
      <c r="AD305" s="4">
        <v>0</v>
      </c>
      <c r="AE305" s="1"/>
    </row>
    <row r="306" spans="1:31" ht="15" outlineLevel="5">
      <c r="A306" s="62">
        <v>290</v>
      </c>
      <c r="B306" s="55" t="s">
        <v>266</v>
      </c>
      <c r="C306" s="56" t="s">
        <v>283</v>
      </c>
      <c r="D306" s="56" t="s">
        <v>293</v>
      </c>
      <c r="E306" s="56" t="s">
        <v>267</v>
      </c>
      <c r="F306" s="57"/>
      <c r="G306" s="57"/>
      <c r="H306" s="57"/>
      <c r="I306" s="57"/>
      <c r="J306" s="58">
        <v>0</v>
      </c>
      <c r="K306" s="59">
        <v>408700</v>
      </c>
      <c r="L306" s="39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5">
        <v>0</v>
      </c>
      <c r="AD306" s="4">
        <v>0</v>
      </c>
      <c r="AE306" s="1"/>
    </row>
    <row r="307" spans="1:31" ht="25.5" outlineLevel="4">
      <c r="A307" s="62">
        <v>291</v>
      </c>
      <c r="B307" s="55" t="s">
        <v>294</v>
      </c>
      <c r="C307" s="56" t="s">
        <v>283</v>
      </c>
      <c r="D307" s="56" t="s">
        <v>295</v>
      </c>
      <c r="E307" s="56" t="s">
        <v>1</v>
      </c>
      <c r="F307" s="57"/>
      <c r="G307" s="57"/>
      <c r="H307" s="57"/>
      <c r="I307" s="57"/>
      <c r="J307" s="58">
        <v>0</v>
      </c>
      <c r="K307" s="59">
        <f>K308+K309+K310</f>
        <v>2518800</v>
      </c>
      <c r="L307" s="39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5">
        <v>0</v>
      </c>
      <c r="AD307" s="4">
        <v>0</v>
      </c>
      <c r="AE307" s="1"/>
    </row>
    <row r="308" spans="1:31" ht="25.5" outlineLevel="5">
      <c r="A308" s="62">
        <v>292</v>
      </c>
      <c r="B308" s="55" t="s">
        <v>47</v>
      </c>
      <c r="C308" s="56" t="s">
        <v>283</v>
      </c>
      <c r="D308" s="56" t="s">
        <v>295</v>
      </c>
      <c r="E308" s="56" t="s">
        <v>48</v>
      </c>
      <c r="F308" s="57"/>
      <c r="G308" s="57"/>
      <c r="H308" s="57"/>
      <c r="I308" s="57"/>
      <c r="J308" s="58">
        <v>0</v>
      </c>
      <c r="K308" s="59">
        <v>558000</v>
      </c>
      <c r="L308" s="39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5">
        <v>0</v>
      </c>
      <c r="AD308" s="4">
        <v>0</v>
      </c>
      <c r="AE308" s="1"/>
    </row>
    <row r="309" spans="1:31" ht="15" outlineLevel="5">
      <c r="A309" s="62">
        <v>293</v>
      </c>
      <c r="B309" s="55" t="s">
        <v>253</v>
      </c>
      <c r="C309" s="56" t="s">
        <v>283</v>
      </c>
      <c r="D309" s="56" t="s">
        <v>295</v>
      </c>
      <c r="E309" s="56" t="s">
        <v>254</v>
      </c>
      <c r="F309" s="57"/>
      <c r="G309" s="57"/>
      <c r="H309" s="57"/>
      <c r="I309" s="57"/>
      <c r="J309" s="58">
        <v>0</v>
      </c>
      <c r="K309" s="59">
        <v>914000</v>
      </c>
      <c r="L309" s="39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5">
        <v>0</v>
      </c>
      <c r="AD309" s="4">
        <v>0</v>
      </c>
      <c r="AE309" s="1"/>
    </row>
    <row r="310" spans="1:31" ht="15" outlineLevel="5">
      <c r="A310" s="62">
        <v>294</v>
      </c>
      <c r="B310" s="55" t="s">
        <v>266</v>
      </c>
      <c r="C310" s="56" t="s">
        <v>283</v>
      </c>
      <c r="D310" s="56" t="s">
        <v>295</v>
      </c>
      <c r="E310" s="56" t="s">
        <v>267</v>
      </c>
      <c r="F310" s="57"/>
      <c r="G310" s="57"/>
      <c r="H310" s="57"/>
      <c r="I310" s="57"/>
      <c r="J310" s="58">
        <v>0</v>
      </c>
      <c r="K310" s="59">
        <v>1046800</v>
      </c>
      <c r="L310" s="39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5">
        <v>0</v>
      </c>
      <c r="AD310" s="4">
        <v>0</v>
      </c>
      <c r="AE310" s="1"/>
    </row>
    <row r="311" spans="1:31" ht="25.5" outlineLevel="4">
      <c r="A311" s="62">
        <v>295</v>
      </c>
      <c r="B311" s="55" t="s">
        <v>296</v>
      </c>
      <c r="C311" s="56" t="s">
        <v>283</v>
      </c>
      <c r="D311" s="56" t="s">
        <v>297</v>
      </c>
      <c r="E311" s="56" t="s">
        <v>1</v>
      </c>
      <c r="F311" s="57"/>
      <c r="G311" s="57"/>
      <c r="H311" s="57"/>
      <c r="I311" s="57"/>
      <c r="J311" s="58">
        <v>0</v>
      </c>
      <c r="K311" s="59">
        <f>K312</f>
        <v>254900</v>
      </c>
      <c r="L311" s="39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5">
        <v>0</v>
      </c>
      <c r="AD311" s="4">
        <v>0</v>
      </c>
      <c r="AE311" s="1"/>
    </row>
    <row r="312" spans="1:31" ht="15" outlineLevel="5">
      <c r="A312" s="62">
        <v>296</v>
      </c>
      <c r="B312" s="55" t="s">
        <v>266</v>
      </c>
      <c r="C312" s="56" t="s">
        <v>283</v>
      </c>
      <c r="D312" s="56" t="s">
        <v>297</v>
      </c>
      <c r="E312" s="56" t="s">
        <v>267</v>
      </c>
      <c r="F312" s="57"/>
      <c r="G312" s="57"/>
      <c r="H312" s="57"/>
      <c r="I312" s="57"/>
      <c r="J312" s="58">
        <v>0</v>
      </c>
      <c r="K312" s="59">
        <v>254900</v>
      </c>
      <c r="L312" s="39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5">
        <v>0</v>
      </c>
      <c r="AD312" s="4">
        <v>0</v>
      </c>
      <c r="AE312" s="1"/>
    </row>
    <row r="313" spans="1:31" ht="51" outlineLevel="4">
      <c r="A313" s="62">
        <v>297</v>
      </c>
      <c r="B313" s="55" t="s">
        <v>298</v>
      </c>
      <c r="C313" s="56" t="s">
        <v>283</v>
      </c>
      <c r="D313" s="56" t="s">
        <v>299</v>
      </c>
      <c r="E313" s="56" t="s">
        <v>1</v>
      </c>
      <c r="F313" s="57"/>
      <c r="G313" s="57"/>
      <c r="H313" s="57"/>
      <c r="I313" s="57"/>
      <c r="J313" s="58">
        <v>0</v>
      </c>
      <c r="K313" s="59">
        <f>K314</f>
        <v>730300</v>
      </c>
      <c r="L313" s="39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5">
        <v>0</v>
      </c>
      <c r="AD313" s="4">
        <v>0</v>
      </c>
      <c r="AE313" s="1"/>
    </row>
    <row r="314" spans="1:31" ht="15" outlineLevel="5">
      <c r="A314" s="62">
        <v>298</v>
      </c>
      <c r="B314" s="55" t="s">
        <v>253</v>
      </c>
      <c r="C314" s="56" t="s">
        <v>283</v>
      </c>
      <c r="D314" s="56" t="s">
        <v>299</v>
      </c>
      <c r="E314" s="56" t="s">
        <v>254</v>
      </c>
      <c r="F314" s="57"/>
      <c r="G314" s="57"/>
      <c r="H314" s="57"/>
      <c r="I314" s="57"/>
      <c r="J314" s="58">
        <v>0</v>
      </c>
      <c r="K314" s="59">
        <v>730300</v>
      </c>
      <c r="L314" s="39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5">
        <v>0</v>
      </c>
      <c r="AD314" s="4">
        <v>0</v>
      </c>
      <c r="AE314" s="1"/>
    </row>
    <row r="315" spans="1:31" ht="38.25" outlineLevel="3">
      <c r="A315" s="62">
        <v>299</v>
      </c>
      <c r="B315" s="55" t="s">
        <v>274</v>
      </c>
      <c r="C315" s="56" t="s">
        <v>283</v>
      </c>
      <c r="D315" s="56" t="s">
        <v>275</v>
      </c>
      <c r="E315" s="56" t="s">
        <v>1</v>
      </c>
      <c r="F315" s="57"/>
      <c r="G315" s="57"/>
      <c r="H315" s="57"/>
      <c r="I315" s="57"/>
      <c r="J315" s="58">
        <v>0</v>
      </c>
      <c r="K315" s="59">
        <f>K316</f>
        <v>2271940</v>
      </c>
      <c r="L315" s="39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5">
        <v>0</v>
      </c>
      <c r="AD315" s="4">
        <v>0</v>
      </c>
      <c r="AE315" s="1"/>
    </row>
    <row r="316" spans="1:31" ht="25.5" outlineLevel="4">
      <c r="A316" s="62">
        <v>300</v>
      </c>
      <c r="B316" s="55" t="s">
        <v>300</v>
      </c>
      <c r="C316" s="56" t="s">
        <v>283</v>
      </c>
      <c r="D316" s="56" t="s">
        <v>301</v>
      </c>
      <c r="E316" s="56" t="s">
        <v>1</v>
      </c>
      <c r="F316" s="57"/>
      <c r="G316" s="57"/>
      <c r="H316" s="57"/>
      <c r="I316" s="57"/>
      <c r="J316" s="58">
        <v>0</v>
      </c>
      <c r="K316" s="59">
        <f>K317</f>
        <v>2271940</v>
      </c>
      <c r="L316" s="39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5">
        <v>0</v>
      </c>
      <c r="AD316" s="4">
        <v>0</v>
      </c>
      <c r="AE316" s="1"/>
    </row>
    <row r="317" spans="1:31" ht="15" outlineLevel="5">
      <c r="A317" s="62">
        <v>301</v>
      </c>
      <c r="B317" s="55" t="s">
        <v>253</v>
      </c>
      <c r="C317" s="56" t="s">
        <v>283</v>
      </c>
      <c r="D317" s="56" t="s">
        <v>301</v>
      </c>
      <c r="E317" s="56" t="s">
        <v>254</v>
      </c>
      <c r="F317" s="57"/>
      <c r="G317" s="57"/>
      <c r="H317" s="57"/>
      <c r="I317" s="57"/>
      <c r="J317" s="58">
        <v>0</v>
      </c>
      <c r="K317" s="59">
        <f>2271900+40</f>
        <v>2271940</v>
      </c>
      <c r="L317" s="39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5">
        <v>0</v>
      </c>
      <c r="AD317" s="4">
        <v>0</v>
      </c>
      <c r="AE317" s="1"/>
    </row>
    <row r="318" spans="1:31" s="23" customFormat="1" ht="14.25" outlineLevel="1">
      <c r="A318" s="62">
        <v>302</v>
      </c>
      <c r="B318" s="60" t="s">
        <v>444</v>
      </c>
      <c r="C318" s="51" t="s">
        <v>302</v>
      </c>
      <c r="D318" s="51" t="s">
        <v>3</v>
      </c>
      <c r="E318" s="51" t="s">
        <v>1</v>
      </c>
      <c r="F318" s="52"/>
      <c r="G318" s="52"/>
      <c r="H318" s="52"/>
      <c r="I318" s="52"/>
      <c r="J318" s="53">
        <v>0</v>
      </c>
      <c r="K318" s="54">
        <f>K319</f>
        <v>11458300</v>
      </c>
      <c r="L318" s="38">
        <v>0</v>
      </c>
      <c r="M318" s="25">
        <v>0</v>
      </c>
      <c r="N318" s="25">
        <v>0</v>
      </c>
      <c r="O318" s="25">
        <v>0</v>
      </c>
      <c r="P318" s="25">
        <v>0</v>
      </c>
      <c r="Q318" s="25">
        <v>0</v>
      </c>
      <c r="R318" s="25">
        <v>0</v>
      </c>
      <c r="S318" s="25">
        <v>0</v>
      </c>
      <c r="T318" s="25">
        <v>0</v>
      </c>
      <c r="U318" s="25">
        <v>0</v>
      </c>
      <c r="V318" s="25">
        <v>0</v>
      </c>
      <c r="W318" s="25">
        <v>0</v>
      </c>
      <c r="X318" s="25">
        <v>0</v>
      </c>
      <c r="Y318" s="25">
        <v>0</v>
      </c>
      <c r="Z318" s="25">
        <v>0</v>
      </c>
      <c r="AA318" s="25">
        <v>0</v>
      </c>
      <c r="AB318" s="25">
        <v>0</v>
      </c>
      <c r="AC318" s="26">
        <v>0</v>
      </c>
      <c r="AD318" s="25">
        <v>0</v>
      </c>
      <c r="AE318" s="22"/>
    </row>
    <row r="319" spans="1:31" ht="38.25" outlineLevel="2">
      <c r="A319" s="62">
        <v>303</v>
      </c>
      <c r="B319" s="55" t="s">
        <v>247</v>
      </c>
      <c r="C319" s="56" t="s">
        <v>302</v>
      </c>
      <c r="D319" s="56" t="s">
        <v>248</v>
      </c>
      <c r="E319" s="56" t="s">
        <v>1</v>
      </c>
      <c r="F319" s="57"/>
      <c r="G319" s="57"/>
      <c r="H319" s="57"/>
      <c r="I319" s="57"/>
      <c r="J319" s="58">
        <v>0</v>
      </c>
      <c r="K319" s="59">
        <f>K320</f>
        <v>11458300</v>
      </c>
      <c r="L319" s="39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5">
        <v>0</v>
      </c>
      <c r="AD319" s="4">
        <v>0</v>
      </c>
      <c r="AE319" s="1"/>
    </row>
    <row r="320" spans="1:31" ht="51" outlineLevel="3">
      <c r="A320" s="62">
        <v>304</v>
      </c>
      <c r="B320" s="55" t="s">
        <v>303</v>
      </c>
      <c r="C320" s="56" t="s">
        <v>302</v>
      </c>
      <c r="D320" s="56" t="s">
        <v>304</v>
      </c>
      <c r="E320" s="56" t="s">
        <v>1</v>
      </c>
      <c r="F320" s="57"/>
      <c r="G320" s="57"/>
      <c r="H320" s="57"/>
      <c r="I320" s="57"/>
      <c r="J320" s="58">
        <v>0</v>
      </c>
      <c r="K320" s="59">
        <f>K321+K324+K326+K328+K330</f>
        <v>11458300</v>
      </c>
      <c r="L320" s="39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5">
        <v>0</v>
      </c>
      <c r="AD320" s="4">
        <v>0</v>
      </c>
      <c r="AE320" s="1"/>
    </row>
    <row r="321" spans="1:31" ht="25.5" outlineLevel="4">
      <c r="A321" s="62">
        <v>305</v>
      </c>
      <c r="B321" s="55" t="s">
        <v>16</v>
      </c>
      <c r="C321" s="56" t="s">
        <v>302</v>
      </c>
      <c r="D321" s="56" t="s">
        <v>305</v>
      </c>
      <c r="E321" s="56" t="s">
        <v>1</v>
      </c>
      <c r="F321" s="57"/>
      <c r="G321" s="57"/>
      <c r="H321" s="57"/>
      <c r="I321" s="57"/>
      <c r="J321" s="58">
        <v>0</v>
      </c>
      <c r="K321" s="59">
        <f>K322+K323</f>
        <v>1151000</v>
      </c>
      <c r="L321" s="39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5">
        <v>0</v>
      </c>
      <c r="AD321" s="4">
        <v>0</v>
      </c>
      <c r="AE321" s="1"/>
    </row>
    <row r="322" spans="1:31" ht="25.5" outlineLevel="5">
      <c r="A322" s="62">
        <v>306</v>
      </c>
      <c r="B322" s="55" t="s">
        <v>11</v>
      </c>
      <c r="C322" s="56" t="s">
        <v>302</v>
      </c>
      <c r="D322" s="56" t="s">
        <v>305</v>
      </c>
      <c r="E322" s="56" t="s">
        <v>12</v>
      </c>
      <c r="F322" s="57"/>
      <c r="G322" s="57"/>
      <c r="H322" s="57"/>
      <c r="I322" s="57"/>
      <c r="J322" s="58">
        <v>0</v>
      </c>
      <c r="K322" s="59">
        <v>1113920</v>
      </c>
      <c r="L322" s="39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5">
        <v>0</v>
      </c>
      <c r="AD322" s="4">
        <v>0</v>
      </c>
      <c r="AE322" s="1"/>
    </row>
    <row r="323" spans="1:31" ht="25.5" outlineLevel="5">
      <c r="A323" s="62">
        <v>307</v>
      </c>
      <c r="B323" s="55" t="s">
        <v>18</v>
      </c>
      <c r="C323" s="56" t="s">
        <v>302</v>
      </c>
      <c r="D323" s="56" t="s">
        <v>305</v>
      </c>
      <c r="E323" s="56" t="s">
        <v>19</v>
      </c>
      <c r="F323" s="57"/>
      <c r="G323" s="57"/>
      <c r="H323" s="57"/>
      <c r="I323" s="57"/>
      <c r="J323" s="58">
        <v>0</v>
      </c>
      <c r="K323" s="59">
        <v>37080</v>
      </c>
      <c r="L323" s="39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5">
        <v>0</v>
      </c>
      <c r="AD323" s="4">
        <v>0</v>
      </c>
      <c r="AE323" s="1"/>
    </row>
    <row r="324" spans="1:31" ht="25.5" outlineLevel="4">
      <c r="A324" s="62">
        <v>308</v>
      </c>
      <c r="B324" s="55" t="s">
        <v>306</v>
      </c>
      <c r="C324" s="56" t="s">
        <v>302</v>
      </c>
      <c r="D324" s="56" t="s">
        <v>307</v>
      </c>
      <c r="E324" s="56" t="s">
        <v>1</v>
      </c>
      <c r="F324" s="57"/>
      <c r="G324" s="57"/>
      <c r="H324" s="57"/>
      <c r="I324" s="57"/>
      <c r="J324" s="58">
        <v>0</v>
      </c>
      <c r="K324" s="59">
        <f>K325</f>
        <v>100000</v>
      </c>
      <c r="L324" s="39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5">
        <v>0</v>
      </c>
      <c r="AD324" s="4">
        <v>0</v>
      </c>
      <c r="AE324" s="1"/>
    </row>
    <row r="325" spans="1:31" ht="25.5" outlineLevel="5">
      <c r="A325" s="62">
        <v>309</v>
      </c>
      <c r="B325" s="55" t="s">
        <v>18</v>
      </c>
      <c r="C325" s="56" t="s">
        <v>302</v>
      </c>
      <c r="D325" s="56" t="s">
        <v>307</v>
      </c>
      <c r="E325" s="56" t="s">
        <v>19</v>
      </c>
      <c r="F325" s="57"/>
      <c r="G325" s="57"/>
      <c r="H325" s="57"/>
      <c r="I325" s="57"/>
      <c r="J325" s="58">
        <v>0</v>
      </c>
      <c r="K325" s="59">
        <v>100000</v>
      </c>
      <c r="L325" s="39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5">
        <v>0</v>
      </c>
      <c r="AD325" s="4">
        <v>0</v>
      </c>
      <c r="AE325" s="1"/>
    </row>
    <row r="326" spans="1:31" ht="38.25" outlineLevel="4">
      <c r="A326" s="62">
        <v>310</v>
      </c>
      <c r="B326" s="55" t="s">
        <v>308</v>
      </c>
      <c r="C326" s="56" t="s">
        <v>302</v>
      </c>
      <c r="D326" s="56" t="s">
        <v>309</v>
      </c>
      <c r="E326" s="56" t="s">
        <v>1</v>
      </c>
      <c r="F326" s="57"/>
      <c r="G326" s="57"/>
      <c r="H326" s="57"/>
      <c r="I326" s="57"/>
      <c r="J326" s="58">
        <v>0</v>
      </c>
      <c r="K326" s="59">
        <f>K327</f>
        <v>200000</v>
      </c>
      <c r="L326" s="39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5">
        <v>0</v>
      </c>
      <c r="AD326" s="4">
        <v>0</v>
      </c>
      <c r="AE326" s="1"/>
    </row>
    <row r="327" spans="1:31" ht="26.25" customHeight="1" outlineLevel="5">
      <c r="A327" s="62">
        <v>311</v>
      </c>
      <c r="B327" s="55" t="s">
        <v>310</v>
      </c>
      <c r="C327" s="56" t="s">
        <v>302</v>
      </c>
      <c r="D327" s="56" t="s">
        <v>309</v>
      </c>
      <c r="E327" s="56" t="s">
        <v>311</v>
      </c>
      <c r="F327" s="57"/>
      <c r="G327" s="57"/>
      <c r="H327" s="57"/>
      <c r="I327" s="57"/>
      <c r="J327" s="58">
        <v>0</v>
      </c>
      <c r="K327" s="59">
        <v>200000</v>
      </c>
      <c r="L327" s="39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5">
        <v>0</v>
      </c>
      <c r="AD327" s="4">
        <v>0</v>
      </c>
      <c r="AE327" s="1"/>
    </row>
    <row r="328" spans="1:31" ht="15" outlineLevel="4">
      <c r="A328" s="62">
        <v>312</v>
      </c>
      <c r="B328" s="55" t="s">
        <v>312</v>
      </c>
      <c r="C328" s="56" t="s">
        <v>302</v>
      </c>
      <c r="D328" s="56" t="s">
        <v>313</v>
      </c>
      <c r="E328" s="56" t="s">
        <v>1</v>
      </c>
      <c r="F328" s="57"/>
      <c r="G328" s="57"/>
      <c r="H328" s="57"/>
      <c r="I328" s="57"/>
      <c r="J328" s="58">
        <v>0</v>
      </c>
      <c r="K328" s="59">
        <f>K329</f>
        <v>50000</v>
      </c>
      <c r="L328" s="39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5">
        <v>0</v>
      </c>
      <c r="AD328" s="4">
        <v>0</v>
      </c>
      <c r="AE328" s="1"/>
    </row>
    <row r="329" spans="1:31" ht="15" outlineLevel="5">
      <c r="A329" s="62">
        <v>313</v>
      </c>
      <c r="B329" s="55" t="s">
        <v>314</v>
      </c>
      <c r="C329" s="56" t="s">
        <v>302</v>
      </c>
      <c r="D329" s="56" t="s">
        <v>313</v>
      </c>
      <c r="E329" s="56" t="s">
        <v>315</v>
      </c>
      <c r="F329" s="57"/>
      <c r="G329" s="57"/>
      <c r="H329" s="57"/>
      <c r="I329" s="57"/>
      <c r="J329" s="58">
        <v>0</v>
      </c>
      <c r="K329" s="59">
        <v>50000</v>
      </c>
      <c r="L329" s="39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5">
        <v>0</v>
      </c>
      <c r="AD329" s="4">
        <v>0</v>
      </c>
      <c r="AE329" s="1"/>
    </row>
    <row r="330" spans="1:31" ht="38.25" outlineLevel="4">
      <c r="A330" s="62">
        <v>314</v>
      </c>
      <c r="B330" s="55" t="s">
        <v>316</v>
      </c>
      <c r="C330" s="56" t="s">
        <v>302</v>
      </c>
      <c r="D330" s="56" t="s">
        <v>317</v>
      </c>
      <c r="E330" s="56" t="s">
        <v>1</v>
      </c>
      <c r="F330" s="57"/>
      <c r="G330" s="57"/>
      <c r="H330" s="57"/>
      <c r="I330" s="57"/>
      <c r="J330" s="58">
        <v>0</v>
      </c>
      <c r="K330" s="59">
        <f>K331+K332+K333</f>
        <v>9957300</v>
      </c>
      <c r="L330" s="39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5">
        <v>0</v>
      </c>
      <c r="AD330" s="4">
        <v>0</v>
      </c>
      <c r="AE330" s="1"/>
    </row>
    <row r="331" spans="1:31" ht="25.5" outlineLevel="5">
      <c r="A331" s="62">
        <v>315</v>
      </c>
      <c r="B331" s="55" t="s">
        <v>97</v>
      </c>
      <c r="C331" s="56" t="s">
        <v>302</v>
      </c>
      <c r="D331" s="56" t="s">
        <v>317</v>
      </c>
      <c r="E331" s="56" t="s">
        <v>98</v>
      </c>
      <c r="F331" s="57"/>
      <c r="G331" s="57"/>
      <c r="H331" s="57"/>
      <c r="I331" s="57"/>
      <c r="J331" s="58">
        <v>0</v>
      </c>
      <c r="K331" s="59">
        <v>5962800</v>
      </c>
      <c r="L331" s="39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5">
        <v>0</v>
      </c>
      <c r="AD331" s="4">
        <v>0</v>
      </c>
      <c r="AE331" s="1"/>
    </row>
    <row r="332" spans="1:31" ht="25.5" outlineLevel="5">
      <c r="A332" s="62">
        <v>316</v>
      </c>
      <c r="B332" s="55" t="s">
        <v>18</v>
      </c>
      <c r="C332" s="56" t="s">
        <v>302</v>
      </c>
      <c r="D332" s="56" t="s">
        <v>317</v>
      </c>
      <c r="E332" s="56" t="s">
        <v>19</v>
      </c>
      <c r="F332" s="57"/>
      <c r="G332" s="57"/>
      <c r="H332" s="57"/>
      <c r="I332" s="57"/>
      <c r="J332" s="58">
        <v>0</v>
      </c>
      <c r="K332" s="59">
        <f>1992086+2000000</f>
        <v>3992086</v>
      </c>
      <c r="L332" s="39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5">
        <v>0</v>
      </c>
      <c r="AD332" s="4">
        <v>0</v>
      </c>
      <c r="AE332" s="1"/>
    </row>
    <row r="333" spans="1:31" ht="15" outlineLevel="5">
      <c r="A333" s="62">
        <v>317</v>
      </c>
      <c r="B333" s="55" t="s">
        <v>20</v>
      </c>
      <c r="C333" s="56" t="s">
        <v>302</v>
      </c>
      <c r="D333" s="56" t="s">
        <v>317</v>
      </c>
      <c r="E333" s="56" t="s">
        <v>21</v>
      </c>
      <c r="F333" s="57"/>
      <c r="G333" s="57"/>
      <c r="H333" s="57"/>
      <c r="I333" s="57"/>
      <c r="J333" s="58">
        <v>0</v>
      </c>
      <c r="K333" s="59">
        <v>2414</v>
      </c>
      <c r="L333" s="39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5">
        <v>0</v>
      </c>
      <c r="AD333" s="4">
        <v>0</v>
      </c>
      <c r="AE333" s="1"/>
    </row>
    <row r="334" spans="1:31" s="23" customFormat="1" ht="14.25">
      <c r="A334" s="62">
        <v>318</v>
      </c>
      <c r="B334" s="60" t="s">
        <v>445</v>
      </c>
      <c r="C334" s="51" t="s">
        <v>318</v>
      </c>
      <c r="D334" s="51" t="s">
        <v>3</v>
      </c>
      <c r="E334" s="51" t="s">
        <v>1</v>
      </c>
      <c r="F334" s="52"/>
      <c r="G334" s="52"/>
      <c r="H334" s="52"/>
      <c r="I334" s="52"/>
      <c r="J334" s="53">
        <v>0</v>
      </c>
      <c r="K334" s="54">
        <f>K335</f>
        <v>21437400</v>
      </c>
      <c r="L334" s="38">
        <v>0</v>
      </c>
      <c r="M334" s="25">
        <v>0</v>
      </c>
      <c r="N334" s="25">
        <v>0</v>
      </c>
      <c r="O334" s="25">
        <v>0</v>
      </c>
      <c r="P334" s="25">
        <v>0</v>
      </c>
      <c r="Q334" s="25">
        <v>0</v>
      </c>
      <c r="R334" s="25">
        <v>0</v>
      </c>
      <c r="S334" s="25">
        <v>0</v>
      </c>
      <c r="T334" s="25">
        <v>0</v>
      </c>
      <c r="U334" s="25">
        <v>0</v>
      </c>
      <c r="V334" s="25">
        <v>0</v>
      </c>
      <c r="W334" s="25">
        <v>0</v>
      </c>
      <c r="X334" s="25">
        <v>0</v>
      </c>
      <c r="Y334" s="25">
        <v>0</v>
      </c>
      <c r="Z334" s="25">
        <v>0</v>
      </c>
      <c r="AA334" s="25">
        <v>0</v>
      </c>
      <c r="AB334" s="25">
        <v>0</v>
      </c>
      <c r="AC334" s="26">
        <v>0</v>
      </c>
      <c r="AD334" s="25">
        <v>0</v>
      </c>
      <c r="AE334" s="22"/>
    </row>
    <row r="335" spans="1:31" s="23" customFormat="1" ht="14.25" outlineLevel="1">
      <c r="A335" s="62">
        <v>319</v>
      </c>
      <c r="B335" s="60" t="s">
        <v>446</v>
      </c>
      <c r="C335" s="51" t="s">
        <v>319</v>
      </c>
      <c r="D335" s="51" t="s">
        <v>3</v>
      </c>
      <c r="E335" s="51" t="s">
        <v>1</v>
      </c>
      <c r="F335" s="52"/>
      <c r="G335" s="52"/>
      <c r="H335" s="52"/>
      <c r="I335" s="52"/>
      <c r="J335" s="53">
        <v>0</v>
      </c>
      <c r="K335" s="54">
        <f>K336</f>
        <v>21437400</v>
      </c>
      <c r="L335" s="38">
        <v>0</v>
      </c>
      <c r="M335" s="25">
        <v>0</v>
      </c>
      <c r="N335" s="25">
        <v>0</v>
      </c>
      <c r="O335" s="25">
        <v>0</v>
      </c>
      <c r="P335" s="25">
        <v>0</v>
      </c>
      <c r="Q335" s="25">
        <v>0</v>
      </c>
      <c r="R335" s="25">
        <v>0</v>
      </c>
      <c r="S335" s="25">
        <v>0</v>
      </c>
      <c r="T335" s="25">
        <v>0</v>
      </c>
      <c r="U335" s="25">
        <v>0</v>
      </c>
      <c r="V335" s="25">
        <v>0</v>
      </c>
      <c r="W335" s="25">
        <v>0</v>
      </c>
      <c r="X335" s="25">
        <v>0</v>
      </c>
      <c r="Y335" s="25">
        <v>0</v>
      </c>
      <c r="Z335" s="25">
        <v>0</v>
      </c>
      <c r="AA335" s="25">
        <v>0</v>
      </c>
      <c r="AB335" s="25">
        <v>0</v>
      </c>
      <c r="AC335" s="26">
        <v>0</v>
      </c>
      <c r="AD335" s="25">
        <v>0</v>
      </c>
      <c r="AE335" s="22"/>
    </row>
    <row r="336" spans="1:31" ht="38.25" outlineLevel="2">
      <c r="A336" s="62">
        <v>320</v>
      </c>
      <c r="B336" s="55" t="s">
        <v>320</v>
      </c>
      <c r="C336" s="56" t="s">
        <v>319</v>
      </c>
      <c r="D336" s="56" t="s">
        <v>321</v>
      </c>
      <c r="E336" s="56" t="s">
        <v>1</v>
      </c>
      <c r="F336" s="57"/>
      <c r="G336" s="57"/>
      <c r="H336" s="57"/>
      <c r="I336" s="57"/>
      <c r="J336" s="58">
        <v>0</v>
      </c>
      <c r="K336" s="59">
        <f>K337+K346</f>
        <v>21437400</v>
      </c>
      <c r="L336" s="39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5">
        <v>0</v>
      </c>
      <c r="AD336" s="4">
        <v>0</v>
      </c>
      <c r="AE336" s="1"/>
    </row>
    <row r="337" spans="1:31" ht="15" outlineLevel="3">
      <c r="A337" s="62">
        <v>321</v>
      </c>
      <c r="B337" s="55" t="s">
        <v>322</v>
      </c>
      <c r="C337" s="56" t="s">
        <v>319</v>
      </c>
      <c r="D337" s="56" t="s">
        <v>323</v>
      </c>
      <c r="E337" s="56" t="s">
        <v>1</v>
      </c>
      <c r="F337" s="57"/>
      <c r="G337" s="57"/>
      <c r="H337" s="57"/>
      <c r="I337" s="57"/>
      <c r="J337" s="58">
        <v>0</v>
      </c>
      <c r="K337" s="59">
        <f>K338+K340+K342+K344</f>
        <v>1109400</v>
      </c>
      <c r="L337" s="39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5">
        <v>0</v>
      </c>
      <c r="AD337" s="4">
        <v>0</v>
      </c>
      <c r="AE337" s="1"/>
    </row>
    <row r="338" spans="1:31" ht="89.25" outlineLevel="4">
      <c r="A338" s="62">
        <v>322</v>
      </c>
      <c r="B338" s="55" t="s">
        <v>324</v>
      </c>
      <c r="C338" s="56" t="s">
        <v>319</v>
      </c>
      <c r="D338" s="56" t="s">
        <v>325</v>
      </c>
      <c r="E338" s="56" t="s">
        <v>1</v>
      </c>
      <c r="F338" s="57"/>
      <c r="G338" s="57"/>
      <c r="H338" s="57"/>
      <c r="I338" s="57"/>
      <c r="J338" s="58">
        <v>0</v>
      </c>
      <c r="K338" s="59">
        <f>K339</f>
        <v>200000</v>
      </c>
      <c r="L338" s="39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5">
        <v>0</v>
      </c>
      <c r="AD338" s="4">
        <v>0</v>
      </c>
      <c r="AE338" s="1"/>
    </row>
    <row r="339" spans="1:31" ht="15" outlineLevel="5">
      <c r="A339" s="62">
        <v>323</v>
      </c>
      <c r="B339" s="55" t="s">
        <v>266</v>
      </c>
      <c r="C339" s="56" t="s">
        <v>319</v>
      </c>
      <c r="D339" s="56" t="s">
        <v>325</v>
      </c>
      <c r="E339" s="56" t="s">
        <v>267</v>
      </c>
      <c r="F339" s="57"/>
      <c r="G339" s="57"/>
      <c r="H339" s="57"/>
      <c r="I339" s="57"/>
      <c r="J339" s="58">
        <v>0</v>
      </c>
      <c r="K339" s="59">
        <v>200000</v>
      </c>
      <c r="L339" s="39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5">
        <v>0</v>
      </c>
      <c r="AD339" s="4">
        <v>0</v>
      </c>
      <c r="AE339" s="1"/>
    </row>
    <row r="340" spans="1:31" ht="63.75" outlineLevel="4">
      <c r="A340" s="62">
        <v>324</v>
      </c>
      <c r="B340" s="55" t="s">
        <v>326</v>
      </c>
      <c r="C340" s="56" t="s">
        <v>319</v>
      </c>
      <c r="D340" s="56" t="s">
        <v>327</v>
      </c>
      <c r="E340" s="56" t="s">
        <v>1</v>
      </c>
      <c r="F340" s="57"/>
      <c r="G340" s="57"/>
      <c r="H340" s="57"/>
      <c r="I340" s="57"/>
      <c r="J340" s="58">
        <v>0</v>
      </c>
      <c r="K340" s="59">
        <f>K341</f>
        <v>20000</v>
      </c>
      <c r="L340" s="39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5">
        <v>0</v>
      </c>
      <c r="AD340" s="4">
        <v>0</v>
      </c>
      <c r="AE340" s="1"/>
    </row>
    <row r="341" spans="1:31" ht="15" outlineLevel="5">
      <c r="A341" s="62">
        <v>325</v>
      </c>
      <c r="B341" s="55" t="s">
        <v>266</v>
      </c>
      <c r="C341" s="56" t="s">
        <v>319</v>
      </c>
      <c r="D341" s="56" t="s">
        <v>327</v>
      </c>
      <c r="E341" s="56" t="s">
        <v>267</v>
      </c>
      <c r="F341" s="57"/>
      <c r="G341" s="57"/>
      <c r="H341" s="57"/>
      <c r="I341" s="57"/>
      <c r="J341" s="58">
        <v>0</v>
      </c>
      <c r="K341" s="59">
        <v>20000</v>
      </c>
      <c r="L341" s="39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5">
        <v>0</v>
      </c>
      <c r="AD341" s="4">
        <v>0</v>
      </c>
      <c r="AE341" s="1"/>
    </row>
    <row r="342" spans="1:31" ht="63.75" outlineLevel="4">
      <c r="A342" s="62">
        <v>326</v>
      </c>
      <c r="B342" s="55" t="s">
        <v>328</v>
      </c>
      <c r="C342" s="56" t="s">
        <v>319</v>
      </c>
      <c r="D342" s="56" t="s">
        <v>329</v>
      </c>
      <c r="E342" s="56" t="s">
        <v>1</v>
      </c>
      <c r="F342" s="57"/>
      <c r="G342" s="57"/>
      <c r="H342" s="57"/>
      <c r="I342" s="57"/>
      <c r="J342" s="58">
        <v>0</v>
      </c>
      <c r="K342" s="59">
        <f>K343</f>
        <v>689400</v>
      </c>
      <c r="L342" s="39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5">
        <v>0</v>
      </c>
      <c r="AD342" s="4">
        <v>0</v>
      </c>
      <c r="AE342" s="1"/>
    </row>
    <row r="343" spans="1:31" ht="15" outlineLevel="5">
      <c r="A343" s="62">
        <v>327</v>
      </c>
      <c r="B343" s="55" t="s">
        <v>266</v>
      </c>
      <c r="C343" s="56" t="s">
        <v>319</v>
      </c>
      <c r="D343" s="56" t="s">
        <v>329</v>
      </c>
      <c r="E343" s="56" t="s">
        <v>267</v>
      </c>
      <c r="F343" s="57"/>
      <c r="G343" s="57"/>
      <c r="H343" s="57"/>
      <c r="I343" s="57"/>
      <c r="J343" s="58">
        <v>0</v>
      </c>
      <c r="K343" s="59">
        <f>934800-345400+100000</f>
        <v>689400</v>
      </c>
      <c r="L343" s="39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5">
        <v>0</v>
      </c>
      <c r="AD343" s="4">
        <v>0</v>
      </c>
      <c r="AE343" s="1"/>
    </row>
    <row r="344" spans="1:31" ht="89.25" outlineLevel="4">
      <c r="A344" s="62">
        <v>328</v>
      </c>
      <c r="B344" s="55" t="s">
        <v>469</v>
      </c>
      <c r="C344" s="56" t="s">
        <v>319</v>
      </c>
      <c r="D344" s="56" t="s">
        <v>330</v>
      </c>
      <c r="E344" s="56" t="s">
        <v>1</v>
      </c>
      <c r="F344" s="57"/>
      <c r="G344" s="57"/>
      <c r="H344" s="57"/>
      <c r="I344" s="57"/>
      <c r="J344" s="58">
        <v>0</v>
      </c>
      <c r="K344" s="59">
        <f>K345</f>
        <v>200000</v>
      </c>
      <c r="L344" s="39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5">
        <v>0</v>
      </c>
      <c r="AD344" s="4">
        <v>0</v>
      </c>
      <c r="AE344" s="1"/>
    </row>
    <row r="345" spans="1:31" ht="15" outlineLevel="5">
      <c r="A345" s="62">
        <v>329</v>
      </c>
      <c r="B345" s="55" t="s">
        <v>266</v>
      </c>
      <c r="C345" s="56" t="s">
        <v>319</v>
      </c>
      <c r="D345" s="56" t="s">
        <v>330</v>
      </c>
      <c r="E345" s="56" t="s">
        <v>267</v>
      </c>
      <c r="F345" s="57"/>
      <c r="G345" s="57"/>
      <c r="H345" s="57"/>
      <c r="I345" s="57"/>
      <c r="J345" s="58">
        <v>0</v>
      </c>
      <c r="K345" s="59">
        <v>200000</v>
      </c>
      <c r="L345" s="39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5">
        <v>0</v>
      </c>
      <c r="AD345" s="4">
        <v>0</v>
      </c>
      <c r="AE345" s="1"/>
    </row>
    <row r="346" spans="1:31" ht="51" outlineLevel="3">
      <c r="A346" s="62">
        <v>330</v>
      </c>
      <c r="B346" s="55" t="s">
        <v>331</v>
      </c>
      <c r="C346" s="56" t="s">
        <v>319</v>
      </c>
      <c r="D346" s="56" t="s">
        <v>332</v>
      </c>
      <c r="E346" s="56" t="s">
        <v>1</v>
      </c>
      <c r="F346" s="57"/>
      <c r="G346" s="57"/>
      <c r="H346" s="57"/>
      <c r="I346" s="57"/>
      <c r="J346" s="58">
        <v>0</v>
      </c>
      <c r="K346" s="59">
        <f>K347+K349+K351</f>
        <v>20328000</v>
      </c>
      <c r="L346" s="39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5">
        <v>0</v>
      </c>
      <c r="AD346" s="4">
        <v>0</v>
      </c>
      <c r="AE346" s="1"/>
    </row>
    <row r="347" spans="1:31" ht="18" customHeight="1" outlineLevel="4">
      <c r="A347" s="62">
        <v>331</v>
      </c>
      <c r="B347" s="55" t="s">
        <v>333</v>
      </c>
      <c r="C347" s="56" t="s">
        <v>319</v>
      </c>
      <c r="D347" s="56" t="s">
        <v>334</v>
      </c>
      <c r="E347" s="56" t="s">
        <v>1</v>
      </c>
      <c r="F347" s="57"/>
      <c r="G347" s="57"/>
      <c r="H347" s="57"/>
      <c r="I347" s="57"/>
      <c r="J347" s="58">
        <v>0</v>
      </c>
      <c r="K347" s="59">
        <f>K348</f>
        <v>13388800</v>
      </c>
      <c r="L347" s="39">
        <v>0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5">
        <v>0</v>
      </c>
      <c r="AD347" s="4">
        <v>0</v>
      </c>
      <c r="AE347" s="1"/>
    </row>
    <row r="348" spans="1:31" ht="15" outlineLevel="5">
      <c r="A348" s="62">
        <v>332</v>
      </c>
      <c r="B348" s="55" t="s">
        <v>266</v>
      </c>
      <c r="C348" s="56" t="s">
        <v>319</v>
      </c>
      <c r="D348" s="56" t="s">
        <v>334</v>
      </c>
      <c r="E348" s="56" t="s">
        <v>267</v>
      </c>
      <c r="F348" s="57"/>
      <c r="G348" s="57"/>
      <c r="H348" s="57"/>
      <c r="I348" s="57"/>
      <c r="J348" s="58">
        <v>0</v>
      </c>
      <c r="K348" s="59">
        <f>13537200-48400-100000</f>
        <v>13388800</v>
      </c>
      <c r="L348" s="39">
        <v>0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5">
        <v>0</v>
      </c>
      <c r="AD348" s="4">
        <v>0</v>
      </c>
      <c r="AE348" s="1"/>
    </row>
    <row r="349" spans="1:31" ht="25.5" outlineLevel="4">
      <c r="A349" s="62">
        <v>333</v>
      </c>
      <c r="B349" s="55" t="s">
        <v>335</v>
      </c>
      <c r="C349" s="56" t="s">
        <v>319</v>
      </c>
      <c r="D349" s="56" t="s">
        <v>336</v>
      </c>
      <c r="E349" s="56" t="s">
        <v>1</v>
      </c>
      <c r="F349" s="57"/>
      <c r="G349" s="57"/>
      <c r="H349" s="57"/>
      <c r="I349" s="57"/>
      <c r="J349" s="58">
        <v>0</v>
      </c>
      <c r="K349" s="59">
        <f>K350</f>
        <v>1927200</v>
      </c>
      <c r="L349" s="39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5">
        <v>0</v>
      </c>
      <c r="AD349" s="4">
        <v>0</v>
      </c>
      <c r="AE349" s="1"/>
    </row>
    <row r="350" spans="1:31" ht="15" outlineLevel="5">
      <c r="A350" s="62">
        <v>334</v>
      </c>
      <c r="B350" s="55" t="s">
        <v>266</v>
      </c>
      <c r="C350" s="56" t="s">
        <v>319</v>
      </c>
      <c r="D350" s="56" t="s">
        <v>336</v>
      </c>
      <c r="E350" s="56" t="s">
        <v>267</v>
      </c>
      <c r="F350" s="57"/>
      <c r="G350" s="57"/>
      <c r="H350" s="57"/>
      <c r="I350" s="57"/>
      <c r="J350" s="58">
        <v>0</v>
      </c>
      <c r="K350" s="59">
        <v>1927200</v>
      </c>
      <c r="L350" s="39">
        <v>0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5">
        <v>0</v>
      </c>
      <c r="AD350" s="4">
        <v>0</v>
      </c>
      <c r="AE350" s="1"/>
    </row>
    <row r="351" spans="1:31" ht="25.5" outlineLevel="4">
      <c r="A351" s="62">
        <v>335</v>
      </c>
      <c r="B351" s="55" t="s">
        <v>337</v>
      </c>
      <c r="C351" s="56" t="s">
        <v>319</v>
      </c>
      <c r="D351" s="56" t="s">
        <v>338</v>
      </c>
      <c r="E351" s="56" t="s">
        <v>1</v>
      </c>
      <c r="F351" s="57"/>
      <c r="G351" s="57"/>
      <c r="H351" s="57"/>
      <c r="I351" s="57"/>
      <c r="J351" s="58">
        <v>0</v>
      </c>
      <c r="K351" s="59">
        <f>K352</f>
        <v>5012000</v>
      </c>
      <c r="L351" s="39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5">
        <v>0</v>
      </c>
      <c r="AD351" s="4">
        <v>0</v>
      </c>
      <c r="AE351" s="1"/>
    </row>
    <row r="352" spans="1:31" ht="15" outlineLevel="5">
      <c r="A352" s="62">
        <v>336</v>
      </c>
      <c r="B352" s="55" t="s">
        <v>266</v>
      </c>
      <c r="C352" s="56" t="s">
        <v>319</v>
      </c>
      <c r="D352" s="56" t="s">
        <v>338</v>
      </c>
      <c r="E352" s="56" t="s">
        <v>267</v>
      </c>
      <c r="F352" s="57"/>
      <c r="G352" s="57"/>
      <c r="H352" s="57"/>
      <c r="I352" s="57"/>
      <c r="J352" s="58">
        <v>0</v>
      </c>
      <c r="K352" s="59">
        <f>5356600-344600</f>
        <v>5012000</v>
      </c>
      <c r="L352" s="39">
        <v>0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5">
        <v>0</v>
      </c>
      <c r="AD352" s="4">
        <v>0</v>
      </c>
      <c r="AE352" s="1"/>
    </row>
    <row r="353" spans="1:31" s="23" customFormat="1" ht="14.25">
      <c r="A353" s="62">
        <v>337</v>
      </c>
      <c r="B353" s="60" t="s">
        <v>447</v>
      </c>
      <c r="C353" s="51" t="s">
        <v>339</v>
      </c>
      <c r="D353" s="51" t="s">
        <v>3</v>
      </c>
      <c r="E353" s="51" t="s">
        <v>1</v>
      </c>
      <c r="F353" s="52"/>
      <c r="G353" s="52"/>
      <c r="H353" s="52"/>
      <c r="I353" s="52"/>
      <c r="J353" s="53">
        <v>0</v>
      </c>
      <c r="K353" s="54">
        <f>K354</f>
        <v>150000</v>
      </c>
      <c r="L353" s="38">
        <v>0</v>
      </c>
      <c r="M353" s="25">
        <v>0</v>
      </c>
      <c r="N353" s="25">
        <v>0</v>
      </c>
      <c r="O353" s="25">
        <v>0</v>
      </c>
      <c r="P353" s="25">
        <v>0</v>
      </c>
      <c r="Q353" s="25">
        <v>0</v>
      </c>
      <c r="R353" s="25">
        <v>0</v>
      </c>
      <c r="S353" s="25">
        <v>0</v>
      </c>
      <c r="T353" s="25">
        <v>0</v>
      </c>
      <c r="U353" s="25">
        <v>0</v>
      </c>
      <c r="V353" s="25">
        <v>0</v>
      </c>
      <c r="W353" s="25">
        <v>0</v>
      </c>
      <c r="X353" s="25">
        <v>0</v>
      </c>
      <c r="Y353" s="25">
        <v>0</v>
      </c>
      <c r="Z353" s="25">
        <v>0</v>
      </c>
      <c r="AA353" s="25">
        <v>0</v>
      </c>
      <c r="AB353" s="25">
        <v>0</v>
      </c>
      <c r="AC353" s="26">
        <v>0</v>
      </c>
      <c r="AD353" s="25">
        <v>0</v>
      </c>
      <c r="AE353" s="22"/>
    </row>
    <row r="354" spans="1:31" s="23" customFormat="1" ht="14.25" outlineLevel="1">
      <c r="A354" s="62">
        <v>338</v>
      </c>
      <c r="B354" s="60" t="s">
        <v>448</v>
      </c>
      <c r="C354" s="51" t="s">
        <v>340</v>
      </c>
      <c r="D354" s="51" t="s">
        <v>3</v>
      </c>
      <c r="E354" s="51" t="s">
        <v>1</v>
      </c>
      <c r="F354" s="52"/>
      <c r="G354" s="52"/>
      <c r="H354" s="52"/>
      <c r="I354" s="52"/>
      <c r="J354" s="53">
        <v>0</v>
      </c>
      <c r="K354" s="54">
        <f>K355</f>
        <v>150000</v>
      </c>
      <c r="L354" s="38">
        <v>0</v>
      </c>
      <c r="M354" s="25">
        <v>0</v>
      </c>
      <c r="N354" s="25">
        <v>0</v>
      </c>
      <c r="O354" s="25">
        <v>0</v>
      </c>
      <c r="P354" s="25">
        <v>0</v>
      </c>
      <c r="Q354" s="25">
        <v>0</v>
      </c>
      <c r="R354" s="25">
        <v>0</v>
      </c>
      <c r="S354" s="25">
        <v>0</v>
      </c>
      <c r="T354" s="25">
        <v>0</v>
      </c>
      <c r="U354" s="25">
        <v>0</v>
      </c>
      <c r="V354" s="25">
        <v>0</v>
      </c>
      <c r="W354" s="25">
        <v>0</v>
      </c>
      <c r="X354" s="25">
        <v>0</v>
      </c>
      <c r="Y354" s="25">
        <v>0</v>
      </c>
      <c r="Z354" s="25">
        <v>0</v>
      </c>
      <c r="AA354" s="25">
        <v>0</v>
      </c>
      <c r="AB354" s="25">
        <v>0</v>
      </c>
      <c r="AC354" s="26">
        <v>0</v>
      </c>
      <c r="AD354" s="25">
        <v>0</v>
      </c>
      <c r="AE354" s="22"/>
    </row>
    <row r="355" spans="1:31" ht="51" outlineLevel="2">
      <c r="A355" s="62">
        <v>339</v>
      </c>
      <c r="B355" s="55" t="s">
        <v>341</v>
      </c>
      <c r="C355" s="56" t="s">
        <v>340</v>
      </c>
      <c r="D355" s="56" t="s">
        <v>342</v>
      </c>
      <c r="E355" s="56" t="s">
        <v>1</v>
      </c>
      <c r="F355" s="57"/>
      <c r="G355" s="57"/>
      <c r="H355" s="57"/>
      <c r="I355" s="57"/>
      <c r="J355" s="58">
        <v>0</v>
      </c>
      <c r="K355" s="59">
        <f>K356+K359+K362+K365</f>
        <v>150000</v>
      </c>
      <c r="L355" s="39">
        <v>0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5">
        <v>0</v>
      </c>
      <c r="AD355" s="4">
        <v>0</v>
      </c>
      <c r="AE355" s="1"/>
    </row>
    <row r="356" spans="1:31" ht="38.25" outlineLevel="3">
      <c r="A356" s="62">
        <v>340</v>
      </c>
      <c r="B356" s="55" t="s">
        <v>343</v>
      </c>
      <c r="C356" s="56" t="s">
        <v>340</v>
      </c>
      <c r="D356" s="56" t="s">
        <v>344</v>
      </c>
      <c r="E356" s="56" t="s">
        <v>1</v>
      </c>
      <c r="F356" s="57"/>
      <c r="G356" s="57"/>
      <c r="H356" s="57"/>
      <c r="I356" s="57"/>
      <c r="J356" s="58">
        <v>0</v>
      </c>
      <c r="K356" s="59">
        <f>K357</f>
        <v>20000</v>
      </c>
      <c r="L356" s="39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5">
        <v>0</v>
      </c>
      <c r="AD356" s="4">
        <v>0</v>
      </c>
      <c r="AE356" s="1"/>
    </row>
    <row r="357" spans="1:31" ht="38.25" outlineLevel="4">
      <c r="A357" s="62">
        <v>341</v>
      </c>
      <c r="B357" s="55" t="s">
        <v>345</v>
      </c>
      <c r="C357" s="56" t="s">
        <v>340</v>
      </c>
      <c r="D357" s="56" t="s">
        <v>346</v>
      </c>
      <c r="E357" s="56" t="s">
        <v>1</v>
      </c>
      <c r="F357" s="57"/>
      <c r="G357" s="57"/>
      <c r="H357" s="57"/>
      <c r="I357" s="57"/>
      <c r="J357" s="58">
        <v>0</v>
      </c>
      <c r="K357" s="59">
        <f>K358</f>
        <v>20000</v>
      </c>
      <c r="L357" s="39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5">
        <v>0</v>
      </c>
      <c r="AD357" s="4">
        <v>0</v>
      </c>
      <c r="AE357" s="1"/>
    </row>
    <row r="358" spans="1:31" ht="25.5" outlineLevel="5">
      <c r="A358" s="62">
        <v>342</v>
      </c>
      <c r="B358" s="55" t="s">
        <v>18</v>
      </c>
      <c r="C358" s="56" t="s">
        <v>340</v>
      </c>
      <c r="D358" s="56" t="s">
        <v>346</v>
      </c>
      <c r="E358" s="56" t="s">
        <v>19</v>
      </c>
      <c r="F358" s="57"/>
      <c r="G358" s="57"/>
      <c r="H358" s="57"/>
      <c r="I358" s="57"/>
      <c r="J358" s="58">
        <v>0</v>
      </c>
      <c r="K358" s="59">
        <v>20000</v>
      </c>
      <c r="L358" s="39">
        <v>0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5">
        <v>0</v>
      </c>
      <c r="AD358" s="4">
        <v>0</v>
      </c>
      <c r="AE358" s="1"/>
    </row>
    <row r="359" spans="1:31" ht="38.25" outlineLevel="3">
      <c r="A359" s="62">
        <v>343</v>
      </c>
      <c r="B359" s="55" t="s">
        <v>347</v>
      </c>
      <c r="C359" s="56" t="s">
        <v>340</v>
      </c>
      <c r="D359" s="56" t="s">
        <v>348</v>
      </c>
      <c r="E359" s="56" t="s">
        <v>1</v>
      </c>
      <c r="F359" s="57"/>
      <c r="G359" s="57"/>
      <c r="H359" s="57"/>
      <c r="I359" s="57"/>
      <c r="J359" s="58">
        <v>0</v>
      </c>
      <c r="K359" s="59">
        <f>K360</f>
        <v>10000</v>
      </c>
      <c r="L359" s="39">
        <v>0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5">
        <v>0</v>
      </c>
      <c r="AD359" s="4">
        <v>0</v>
      </c>
      <c r="AE359" s="1"/>
    </row>
    <row r="360" spans="1:31" ht="38.25" outlineLevel="4">
      <c r="A360" s="62">
        <v>344</v>
      </c>
      <c r="B360" s="55" t="s">
        <v>349</v>
      </c>
      <c r="C360" s="56" t="s">
        <v>340</v>
      </c>
      <c r="D360" s="56" t="s">
        <v>350</v>
      </c>
      <c r="E360" s="56" t="s">
        <v>1</v>
      </c>
      <c r="F360" s="57"/>
      <c r="G360" s="57"/>
      <c r="H360" s="57"/>
      <c r="I360" s="57"/>
      <c r="J360" s="58">
        <v>0</v>
      </c>
      <c r="K360" s="59">
        <f>K361</f>
        <v>10000</v>
      </c>
      <c r="L360" s="39">
        <v>0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5">
        <v>0</v>
      </c>
      <c r="AD360" s="4">
        <v>0</v>
      </c>
      <c r="AE360" s="1"/>
    </row>
    <row r="361" spans="1:31" ht="25.5" outlineLevel="5">
      <c r="A361" s="62">
        <v>345</v>
      </c>
      <c r="B361" s="55" t="s">
        <v>18</v>
      </c>
      <c r="C361" s="56" t="s">
        <v>340</v>
      </c>
      <c r="D361" s="56" t="s">
        <v>350</v>
      </c>
      <c r="E361" s="56" t="s">
        <v>19</v>
      </c>
      <c r="F361" s="57"/>
      <c r="G361" s="57"/>
      <c r="H361" s="57"/>
      <c r="I361" s="57"/>
      <c r="J361" s="58">
        <v>0</v>
      </c>
      <c r="K361" s="59">
        <v>10000</v>
      </c>
      <c r="L361" s="39">
        <v>0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5">
        <v>0</v>
      </c>
      <c r="AD361" s="4">
        <v>0</v>
      </c>
      <c r="AE361" s="1"/>
    </row>
    <row r="362" spans="1:31" ht="63.75" outlineLevel="3">
      <c r="A362" s="62">
        <v>346</v>
      </c>
      <c r="B362" s="55" t="s">
        <v>351</v>
      </c>
      <c r="C362" s="56" t="s">
        <v>340</v>
      </c>
      <c r="D362" s="56" t="s">
        <v>352</v>
      </c>
      <c r="E362" s="56" t="s">
        <v>1</v>
      </c>
      <c r="F362" s="57"/>
      <c r="G362" s="57"/>
      <c r="H362" s="57"/>
      <c r="I362" s="57"/>
      <c r="J362" s="58">
        <v>0</v>
      </c>
      <c r="K362" s="59">
        <f>K363</f>
        <v>100000</v>
      </c>
      <c r="L362" s="39">
        <v>0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5">
        <v>0</v>
      </c>
      <c r="AD362" s="4">
        <v>0</v>
      </c>
      <c r="AE362" s="1"/>
    </row>
    <row r="363" spans="1:31" ht="63.75" outlineLevel="4">
      <c r="A363" s="62">
        <v>347</v>
      </c>
      <c r="B363" s="55" t="s">
        <v>353</v>
      </c>
      <c r="C363" s="56" t="s">
        <v>340</v>
      </c>
      <c r="D363" s="56" t="s">
        <v>354</v>
      </c>
      <c r="E363" s="56" t="s">
        <v>1</v>
      </c>
      <c r="F363" s="57"/>
      <c r="G363" s="57"/>
      <c r="H363" s="57"/>
      <c r="I363" s="57"/>
      <c r="J363" s="58">
        <v>0</v>
      </c>
      <c r="K363" s="59">
        <f>K364</f>
        <v>100000</v>
      </c>
      <c r="L363" s="39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5">
        <v>0</v>
      </c>
      <c r="AD363" s="4">
        <v>0</v>
      </c>
      <c r="AE363" s="1"/>
    </row>
    <row r="364" spans="1:31" ht="25.5" outlineLevel="5">
      <c r="A364" s="62">
        <v>348</v>
      </c>
      <c r="B364" s="55" t="s">
        <v>18</v>
      </c>
      <c r="C364" s="56" t="s">
        <v>340</v>
      </c>
      <c r="D364" s="56" t="s">
        <v>354</v>
      </c>
      <c r="E364" s="56" t="s">
        <v>19</v>
      </c>
      <c r="F364" s="57"/>
      <c r="G364" s="57"/>
      <c r="H364" s="57"/>
      <c r="I364" s="57"/>
      <c r="J364" s="58">
        <v>0</v>
      </c>
      <c r="K364" s="59">
        <v>100000</v>
      </c>
      <c r="L364" s="39">
        <v>0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5">
        <v>0</v>
      </c>
      <c r="AD364" s="4">
        <v>0</v>
      </c>
      <c r="AE364" s="1"/>
    </row>
    <row r="365" spans="1:31" ht="38.25" outlineLevel="3">
      <c r="A365" s="62">
        <v>349</v>
      </c>
      <c r="B365" s="55" t="s">
        <v>355</v>
      </c>
      <c r="C365" s="56" t="s">
        <v>340</v>
      </c>
      <c r="D365" s="56" t="s">
        <v>356</v>
      </c>
      <c r="E365" s="56" t="s">
        <v>1</v>
      </c>
      <c r="F365" s="57"/>
      <c r="G365" s="57"/>
      <c r="H365" s="57"/>
      <c r="I365" s="57"/>
      <c r="J365" s="58">
        <v>0</v>
      </c>
      <c r="K365" s="59">
        <f>K366</f>
        <v>20000</v>
      </c>
      <c r="L365" s="39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5">
        <v>0</v>
      </c>
      <c r="AD365" s="4">
        <v>0</v>
      </c>
      <c r="AE365" s="1"/>
    </row>
    <row r="366" spans="1:31" ht="38.25" outlineLevel="4">
      <c r="A366" s="62">
        <v>350</v>
      </c>
      <c r="B366" s="55" t="s">
        <v>357</v>
      </c>
      <c r="C366" s="56" t="s">
        <v>340</v>
      </c>
      <c r="D366" s="56" t="s">
        <v>358</v>
      </c>
      <c r="E366" s="56" t="s">
        <v>1</v>
      </c>
      <c r="F366" s="57"/>
      <c r="G366" s="57"/>
      <c r="H366" s="57"/>
      <c r="I366" s="57"/>
      <c r="J366" s="58">
        <v>0</v>
      </c>
      <c r="K366" s="59">
        <f>K367</f>
        <v>20000</v>
      </c>
      <c r="L366" s="39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5">
        <v>0</v>
      </c>
      <c r="AD366" s="4">
        <v>0</v>
      </c>
      <c r="AE366" s="1"/>
    </row>
    <row r="367" spans="1:31" ht="25.5" outlineLevel="5">
      <c r="A367" s="62">
        <v>351</v>
      </c>
      <c r="B367" s="55" t="s">
        <v>18</v>
      </c>
      <c r="C367" s="56" t="s">
        <v>340</v>
      </c>
      <c r="D367" s="56" t="s">
        <v>358</v>
      </c>
      <c r="E367" s="56" t="s">
        <v>19</v>
      </c>
      <c r="F367" s="57"/>
      <c r="G367" s="57"/>
      <c r="H367" s="57"/>
      <c r="I367" s="57"/>
      <c r="J367" s="58">
        <v>0</v>
      </c>
      <c r="K367" s="59">
        <v>20000</v>
      </c>
      <c r="L367" s="39">
        <v>0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5">
        <v>0</v>
      </c>
      <c r="AD367" s="4">
        <v>0</v>
      </c>
      <c r="AE367" s="1"/>
    </row>
    <row r="368" spans="1:31" s="23" customFormat="1" ht="14.25">
      <c r="A368" s="62">
        <v>352</v>
      </c>
      <c r="B368" s="60" t="s">
        <v>449</v>
      </c>
      <c r="C368" s="51" t="s">
        <v>359</v>
      </c>
      <c r="D368" s="51" t="s">
        <v>3</v>
      </c>
      <c r="E368" s="51" t="s">
        <v>1</v>
      </c>
      <c r="F368" s="52"/>
      <c r="G368" s="52"/>
      <c r="H368" s="52"/>
      <c r="I368" s="52"/>
      <c r="J368" s="53">
        <v>0</v>
      </c>
      <c r="K368" s="54">
        <f>K369+K391</f>
        <v>29491000</v>
      </c>
      <c r="L368" s="38">
        <v>0</v>
      </c>
      <c r="M368" s="25">
        <v>0</v>
      </c>
      <c r="N368" s="25">
        <v>0</v>
      </c>
      <c r="O368" s="25">
        <v>0</v>
      </c>
      <c r="P368" s="25">
        <v>0</v>
      </c>
      <c r="Q368" s="25">
        <v>0</v>
      </c>
      <c r="R368" s="25">
        <v>0</v>
      </c>
      <c r="S368" s="25">
        <v>0</v>
      </c>
      <c r="T368" s="25">
        <v>0</v>
      </c>
      <c r="U368" s="25">
        <v>0</v>
      </c>
      <c r="V368" s="25">
        <v>0</v>
      </c>
      <c r="W368" s="25">
        <v>0</v>
      </c>
      <c r="X368" s="25">
        <v>0</v>
      </c>
      <c r="Y368" s="25">
        <v>0</v>
      </c>
      <c r="Z368" s="25">
        <v>0</v>
      </c>
      <c r="AA368" s="25">
        <v>0</v>
      </c>
      <c r="AB368" s="25">
        <v>0</v>
      </c>
      <c r="AC368" s="26">
        <v>0</v>
      </c>
      <c r="AD368" s="25">
        <v>0</v>
      </c>
      <c r="AE368" s="22"/>
    </row>
    <row r="369" spans="1:31" s="23" customFormat="1" ht="14.25" outlineLevel="1">
      <c r="A369" s="62">
        <v>353</v>
      </c>
      <c r="B369" s="60" t="s">
        <v>450</v>
      </c>
      <c r="C369" s="51" t="s">
        <v>360</v>
      </c>
      <c r="D369" s="51" t="s">
        <v>3</v>
      </c>
      <c r="E369" s="51" t="s">
        <v>1</v>
      </c>
      <c r="F369" s="52"/>
      <c r="G369" s="52"/>
      <c r="H369" s="52"/>
      <c r="I369" s="52"/>
      <c r="J369" s="53">
        <v>0</v>
      </c>
      <c r="K369" s="54">
        <f>K370+K387</f>
        <v>27903365</v>
      </c>
      <c r="L369" s="38">
        <v>0</v>
      </c>
      <c r="M369" s="25">
        <v>0</v>
      </c>
      <c r="N369" s="25">
        <v>0</v>
      </c>
      <c r="O369" s="25">
        <v>0</v>
      </c>
      <c r="P369" s="25">
        <v>0</v>
      </c>
      <c r="Q369" s="25">
        <v>0</v>
      </c>
      <c r="R369" s="25">
        <v>0</v>
      </c>
      <c r="S369" s="25">
        <v>0</v>
      </c>
      <c r="T369" s="25">
        <v>0</v>
      </c>
      <c r="U369" s="25">
        <v>0</v>
      </c>
      <c r="V369" s="25">
        <v>0</v>
      </c>
      <c r="W369" s="25">
        <v>0</v>
      </c>
      <c r="X369" s="25">
        <v>0</v>
      </c>
      <c r="Y369" s="25">
        <v>0</v>
      </c>
      <c r="Z369" s="25">
        <v>0</v>
      </c>
      <c r="AA369" s="25">
        <v>0</v>
      </c>
      <c r="AB369" s="25">
        <v>0</v>
      </c>
      <c r="AC369" s="26">
        <v>0</v>
      </c>
      <c r="AD369" s="25">
        <v>0</v>
      </c>
      <c r="AE369" s="22"/>
    </row>
    <row r="370" spans="1:31" ht="51" outlineLevel="2">
      <c r="A370" s="62">
        <v>354</v>
      </c>
      <c r="B370" s="55" t="s">
        <v>361</v>
      </c>
      <c r="C370" s="56" t="s">
        <v>360</v>
      </c>
      <c r="D370" s="56" t="s">
        <v>362</v>
      </c>
      <c r="E370" s="56" t="s">
        <v>1</v>
      </c>
      <c r="F370" s="57"/>
      <c r="G370" s="57"/>
      <c r="H370" s="57"/>
      <c r="I370" s="57"/>
      <c r="J370" s="58">
        <v>0</v>
      </c>
      <c r="K370" s="59">
        <f>K371</f>
        <v>27219365</v>
      </c>
      <c r="L370" s="39">
        <v>0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5">
        <v>0</v>
      </c>
      <c r="AD370" s="4">
        <v>0</v>
      </c>
      <c r="AE370" s="1"/>
    </row>
    <row r="371" spans="1:31" ht="38.25" outlineLevel="3">
      <c r="A371" s="62">
        <v>355</v>
      </c>
      <c r="B371" s="55" t="s">
        <v>363</v>
      </c>
      <c r="C371" s="56" t="s">
        <v>360</v>
      </c>
      <c r="D371" s="56" t="s">
        <v>364</v>
      </c>
      <c r="E371" s="56" t="s">
        <v>1</v>
      </c>
      <c r="F371" s="57"/>
      <c r="G371" s="57"/>
      <c r="H371" s="57"/>
      <c r="I371" s="57"/>
      <c r="J371" s="58">
        <v>0</v>
      </c>
      <c r="K371" s="59">
        <f>K372+K374+K376+K378+K381+K384</f>
        <v>27219365</v>
      </c>
      <c r="L371" s="39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5">
        <v>0</v>
      </c>
      <c r="AD371" s="4">
        <v>0</v>
      </c>
      <c r="AE371" s="1"/>
    </row>
    <row r="372" spans="1:31" ht="15" outlineLevel="4">
      <c r="A372" s="62">
        <v>356</v>
      </c>
      <c r="B372" s="55" t="s">
        <v>365</v>
      </c>
      <c r="C372" s="56" t="s">
        <v>360</v>
      </c>
      <c r="D372" s="56" t="s">
        <v>366</v>
      </c>
      <c r="E372" s="56" t="s">
        <v>1</v>
      </c>
      <c r="F372" s="57"/>
      <c r="G372" s="57"/>
      <c r="H372" s="57"/>
      <c r="I372" s="57"/>
      <c r="J372" s="58">
        <v>0</v>
      </c>
      <c r="K372" s="59">
        <f>K373</f>
        <v>275900</v>
      </c>
      <c r="L372" s="39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5">
        <v>0</v>
      </c>
      <c r="AD372" s="4">
        <v>0</v>
      </c>
      <c r="AE372" s="1"/>
    </row>
    <row r="373" spans="1:31" ht="25.5" outlineLevel="5">
      <c r="A373" s="62">
        <v>357</v>
      </c>
      <c r="B373" s="55" t="s">
        <v>367</v>
      </c>
      <c r="C373" s="56" t="s">
        <v>360</v>
      </c>
      <c r="D373" s="56" t="s">
        <v>366</v>
      </c>
      <c r="E373" s="56" t="s">
        <v>368</v>
      </c>
      <c r="F373" s="57"/>
      <c r="G373" s="57"/>
      <c r="H373" s="57"/>
      <c r="I373" s="57"/>
      <c r="J373" s="58">
        <v>0</v>
      </c>
      <c r="K373" s="59">
        <v>275900</v>
      </c>
      <c r="L373" s="39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5">
        <v>0</v>
      </c>
      <c r="AD373" s="4">
        <v>0</v>
      </c>
      <c r="AE373" s="1"/>
    </row>
    <row r="374" spans="1:31" ht="25.5" outlineLevel="4">
      <c r="A374" s="62">
        <v>358</v>
      </c>
      <c r="B374" s="55" t="s">
        <v>369</v>
      </c>
      <c r="C374" s="56" t="s">
        <v>360</v>
      </c>
      <c r="D374" s="56" t="s">
        <v>370</v>
      </c>
      <c r="E374" s="56" t="s">
        <v>1</v>
      </c>
      <c r="F374" s="57"/>
      <c r="G374" s="57"/>
      <c r="H374" s="57"/>
      <c r="I374" s="57"/>
      <c r="J374" s="58">
        <v>0</v>
      </c>
      <c r="K374" s="59">
        <f>K375</f>
        <v>64000</v>
      </c>
      <c r="L374" s="39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5">
        <v>0</v>
      </c>
      <c r="AD374" s="4">
        <v>0</v>
      </c>
      <c r="AE374" s="1"/>
    </row>
    <row r="375" spans="1:31" ht="25.5" outlineLevel="5">
      <c r="A375" s="62">
        <v>359</v>
      </c>
      <c r="B375" s="55" t="s">
        <v>367</v>
      </c>
      <c r="C375" s="56" t="s">
        <v>360</v>
      </c>
      <c r="D375" s="56" t="s">
        <v>370</v>
      </c>
      <c r="E375" s="56" t="s">
        <v>368</v>
      </c>
      <c r="F375" s="57"/>
      <c r="G375" s="57"/>
      <c r="H375" s="57"/>
      <c r="I375" s="57"/>
      <c r="J375" s="58">
        <v>0</v>
      </c>
      <c r="K375" s="59">
        <v>64000</v>
      </c>
      <c r="L375" s="39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5">
        <v>0</v>
      </c>
      <c r="AD375" s="4">
        <v>0</v>
      </c>
      <c r="AE375" s="1"/>
    </row>
    <row r="376" spans="1:31" ht="15" outlineLevel="4">
      <c r="A376" s="62">
        <v>360</v>
      </c>
      <c r="B376" s="55" t="s">
        <v>371</v>
      </c>
      <c r="C376" s="56" t="s">
        <v>360</v>
      </c>
      <c r="D376" s="56" t="s">
        <v>372</v>
      </c>
      <c r="E376" s="56" t="s">
        <v>1</v>
      </c>
      <c r="F376" s="57"/>
      <c r="G376" s="57"/>
      <c r="H376" s="57"/>
      <c r="I376" s="57"/>
      <c r="J376" s="58">
        <v>0</v>
      </c>
      <c r="K376" s="59">
        <f>K377</f>
        <v>360100</v>
      </c>
      <c r="L376" s="39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5">
        <v>0</v>
      </c>
      <c r="AD376" s="4">
        <v>0</v>
      </c>
      <c r="AE376" s="1"/>
    </row>
    <row r="377" spans="1:31" ht="25.5" outlineLevel="5">
      <c r="A377" s="62">
        <v>361</v>
      </c>
      <c r="B377" s="55" t="s">
        <v>367</v>
      </c>
      <c r="C377" s="56" t="s">
        <v>360</v>
      </c>
      <c r="D377" s="56" t="s">
        <v>372</v>
      </c>
      <c r="E377" s="56" t="s">
        <v>368</v>
      </c>
      <c r="F377" s="57"/>
      <c r="G377" s="57"/>
      <c r="H377" s="57"/>
      <c r="I377" s="57"/>
      <c r="J377" s="58">
        <v>0</v>
      </c>
      <c r="K377" s="59">
        <v>360100</v>
      </c>
      <c r="L377" s="39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5">
        <v>0</v>
      </c>
      <c r="AD377" s="4">
        <v>0</v>
      </c>
      <c r="AE377" s="1"/>
    </row>
    <row r="378" spans="1:31" ht="144" customHeight="1" outlineLevel="4">
      <c r="A378" s="62">
        <v>362</v>
      </c>
      <c r="B378" s="55" t="s">
        <v>373</v>
      </c>
      <c r="C378" s="56" t="s">
        <v>360</v>
      </c>
      <c r="D378" s="56" t="s">
        <v>374</v>
      </c>
      <c r="E378" s="56" t="s">
        <v>1</v>
      </c>
      <c r="F378" s="57"/>
      <c r="G378" s="57"/>
      <c r="H378" s="57"/>
      <c r="I378" s="57"/>
      <c r="J378" s="58">
        <v>0</v>
      </c>
      <c r="K378" s="59">
        <f>K379+K380</f>
        <v>6773000</v>
      </c>
      <c r="L378" s="39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5">
        <v>0</v>
      </c>
      <c r="AD378" s="4">
        <v>0</v>
      </c>
      <c r="AE378" s="1"/>
    </row>
    <row r="379" spans="1:31" ht="25.5" outlineLevel="5">
      <c r="A379" s="62">
        <v>363</v>
      </c>
      <c r="B379" s="55" t="s">
        <v>18</v>
      </c>
      <c r="C379" s="56" t="s">
        <v>360</v>
      </c>
      <c r="D379" s="56" t="s">
        <v>374</v>
      </c>
      <c r="E379" s="56" t="s">
        <v>19</v>
      </c>
      <c r="F379" s="57"/>
      <c r="G379" s="57"/>
      <c r="H379" s="57"/>
      <c r="I379" s="57"/>
      <c r="J379" s="58">
        <v>0</v>
      </c>
      <c r="K379" s="59">
        <v>80000</v>
      </c>
      <c r="L379" s="39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5">
        <v>0</v>
      </c>
      <c r="AD379" s="4">
        <v>0</v>
      </c>
      <c r="AE379" s="1"/>
    </row>
    <row r="380" spans="1:31" ht="25.5" outlineLevel="5">
      <c r="A380" s="62">
        <v>364</v>
      </c>
      <c r="B380" s="55" t="s">
        <v>367</v>
      </c>
      <c r="C380" s="56" t="s">
        <v>360</v>
      </c>
      <c r="D380" s="56" t="s">
        <v>374</v>
      </c>
      <c r="E380" s="56" t="s">
        <v>368</v>
      </c>
      <c r="F380" s="57"/>
      <c r="G380" s="57"/>
      <c r="H380" s="57"/>
      <c r="I380" s="57"/>
      <c r="J380" s="58">
        <v>0</v>
      </c>
      <c r="K380" s="59">
        <v>6693000</v>
      </c>
      <c r="L380" s="39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5">
        <v>0</v>
      </c>
      <c r="AD380" s="4">
        <v>0</v>
      </c>
      <c r="AE380" s="1"/>
    </row>
    <row r="381" spans="1:31" ht="154.5" customHeight="1" outlineLevel="4">
      <c r="A381" s="62">
        <v>365</v>
      </c>
      <c r="B381" s="55" t="s">
        <v>375</v>
      </c>
      <c r="C381" s="56" t="s">
        <v>360</v>
      </c>
      <c r="D381" s="56" t="s">
        <v>376</v>
      </c>
      <c r="E381" s="56" t="s">
        <v>1</v>
      </c>
      <c r="F381" s="57"/>
      <c r="G381" s="57"/>
      <c r="H381" s="57"/>
      <c r="I381" s="57"/>
      <c r="J381" s="58">
        <v>0</v>
      </c>
      <c r="K381" s="59">
        <f>K382+K383</f>
        <v>12844500</v>
      </c>
      <c r="L381" s="39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5">
        <v>0</v>
      </c>
      <c r="AD381" s="4">
        <v>0</v>
      </c>
      <c r="AE381" s="1"/>
    </row>
    <row r="382" spans="1:31" ht="25.5" outlineLevel="5">
      <c r="A382" s="62">
        <v>366</v>
      </c>
      <c r="B382" s="55" t="s">
        <v>18</v>
      </c>
      <c r="C382" s="56" t="s">
        <v>360</v>
      </c>
      <c r="D382" s="56" t="s">
        <v>376</v>
      </c>
      <c r="E382" s="56" t="s">
        <v>19</v>
      </c>
      <c r="F382" s="57"/>
      <c r="G382" s="57"/>
      <c r="H382" s="57"/>
      <c r="I382" s="57"/>
      <c r="J382" s="58">
        <v>0</v>
      </c>
      <c r="K382" s="59">
        <v>120000</v>
      </c>
      <c r="L382" s="39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5">
        <v>0</v>
      </c>
      <c r="AD382" s="4">
        <v>0</v>
      </c>
      <c r="AE382" s="1"/>
    </row>
    <row r="383" spans="1:31" ht="25.5" outlineLevel="5">
      <c r="A383" s="62">
        <v>367</v>
      </c>
      <c r="B383" s="55" t="s">
        <v>367</v>
      </c>
      <c r="C383" s="56" t="s">
        <v>360</v>
      </c>
      <c r="D383" s="56" t="s">
        <v>376</v>
      </c>
      <c r="E383" s="56" t="s">
        <v>368</v>
      </c>
      <c r="F383" s="57"/>
      <c r="G383" s="57"/>
      <c r="H383" s="57"/>
      <c r="I383" s="57"/>
      <c r="J383" s="58">
        <v>0</v>
      </c>
      <c r="K383" s="59">
        <v>12724500</v>
      </c>
      <c r="L383" s="39">
        <v>0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5">
        <v>0</v>
      </c>
      <c r="AD383" s="4">
        <v>0</v>
      </c>
      <c r="AE383" s="1"/>
    </row>
    <row r="384" spans="1:31" ht="130.5" customHeight="1" outlineLevel="4">
      <c r="A384" s="62">
        <v>368</v>
      </c>
      <c r="B384" s="55" t="s">
        <v>377</v>
      </c>
      <c r="C384" s="56" t="s">
        <v>360</v>
      </c>
      <c r="D384" s="56" t="s">
        <v>378</v>
      </c>
      <c r="E384" s="56" t="s">
        <v>1</v>
      </c>
      <c r="F384" s="57"/>
      <c r="G384" s="57"/>
      <c r="H384" s="57"/>
      <c r="I384" s="57"/>
      <c r="J384" s="58">
        <v>0</v>
      </c>
      <c r="K384" s="59">
        <f>K385+K386</f>
        <v>6901865</v>
      </c>
      <c r="L384" s="39">
        <v>0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5">
        <v>0</v>
      </c>
      <c r="AD384" s="4">
        <v>0</v>
      </c>
      <c r="AE384" s="1"/>
    </row>
    <row r="385" spans="1:31" ht="25.5" outlineLevel="5">
      <c r="A385" s="62">
        <v>369</v>
      </c>
      <c r="B385" s="55" t="s">
        <v>18</v>
      </c>
      <c r="C385" s="56" t="s">
        <v>360</v>
      </c>
      <c r="D385" s="56" t="s">
        <v>378</v>
      </c>
      <c r="E385" s="56" t="s">
        <v>19</v>
      </c>
      <c r="F385" s="57"/>
      <c r="G385" s="57"/>
      <c r="H385" s="57"/>
      <c r="I385" s="57"/>
      <c r="J385" s="58">
        <v>0</v>
      </c>
      <c r="K385" s="59">
        <v>120000</v>
      </c>
      <c r="L385" s="39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0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5">
        <v>0</v>
      </c>
      <c r="AD385" s="4">
        <v>0</v>
      </c>
      <c r="AE385" s="1"/>
    </row>
    <row r="386" spans="1:31" ht="25.5" outlineLevel="5">
      <c r="A386" s="62">
        <v>370</v>
      </c>
      <c r="B386" s="55" t="s">
        <v>367</v>
      </c>
      <c r="C386" s="56" t="s">
        <v>360</v>
      </c>
      <c r="D386" s="56" t="s">
        <v>378</v>
      </c>
      <c r="E386" s="56" t="s">
        <v>368</v>
      </c>
      <c r="F386" s="57"/>
      <c r="G386" s="57"/>
      <c r="H386" s="57"/>
      <c r="I386" s="57"/>
      <c r="J386" s="58">
        <v>0</v>
      </c>
      <c r="K386" s="59">
        <v>6781865</v>
      </c>
      <c r="L386" s="39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5">
        <v>0</v>
      </c>
      <c r="AD386" s="4">
        <v>0</v>
      </c>
      <c r="AE386" s="1"/>
    </row>
    <row r="387" spans="1:31" ht="51" outlineLevel="2">
      <c r="A387" s="62">
        <v>371</v>
      </c>
      <c r="B387" s="55" t="s">
        <v>379</v>
      </c>
      <c r="C387" s="56" t="s">
        <v>360</v>
      </c>
      <c r="D387" s="56" t="s">
        <v>380</v>
      </c>
      <c r="E387" s="56" t="s">
        <v>1</v>
      </c>
      <c r="F387" s="57"/>
      <c r="G387" s="57"/>
      <c r="H387" s="57"/>
      <c r="I387" s="57"/>
      <c r="J387" s="58">
        <v>0</v>
      </c>
      <c r="K387" s="59">
        <f>K388</f>
        <v>684000</v>
      </c>
      <c r="L387" s="39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0</v>
      </c>
      <c r="V387" s="4">
        <v>0</v>
      </c>
      <c r="W387" s="4">
        <v>0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5">
        <v>0</v>
      </c>
      <c r="AD387" s="4">
        <v>0</v>
      </c>
      <c r="AE387" s="1"/>
    </row>
    <row r="388" spans="1:31" ht="29.25" customHeight="1" outlineLevel="3">
      <c r="A388" s="62">
        <v>372</v>
      </c>
      <c r="B388" s="55" t="s">
        <v>381</v>
      </c>
      <c r="C388" s="56" t="s">
        <v>360</v>
      </c>
      <c r="D388" s="56" t="s">
        <v>382</v>
      </c>
      <c r="E388" s="56" t="s">
        <v>1</v>
      </c>
      <c r="F388" s="57"/>
      <c r="G388" s="57"/>
      <c r="H388" s="57"/>
      <c r="I388" s="57"/>
      <c r="J388" s="58">
        <v>0</v>
      </c>
      <c r="K388" s="59">
        <f>K389</f>
        <v>684000</v>
      </c>
      <c r="L388" s="39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0</v>
      </c>
      <c r="V388" s="4">
        <v>0</v>
      </c>
      <c r="W388" s="4">
        <v>0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5">
        <v>0</v>
      </c>
      <c r="AD388" s="4">
        <v>0</v>
      </c>
      <c r="AE388" s="1"/>
    </row>
    <row r="389" spans="1:31" ht="25.5" outlineLevel="4">
      <c r="A389" s="62">
        <v>373</v>
      </c>
      <c r="B389" s="55" t="s">
        <v>383</v>
      </c>
      <c r="C389" s="56" t="s">
        <v>360</v>
      </c>
      <c r="D389" s="56" t="s">
        <v>384</v>
      </c>
      <c r="E389" s="56" t="s">
        <v>1</v>
      </c>
      <c r="F389" s="57"/>
      <c r="G389" s="57"/>
      <c r="H389" s="57"/>
      <c r="I389" s="57"/>
      <c r="J389" s="58">
        <v>0</v>
      </c>
      <c r="K389" s="59">
        <f>K390</f>
        <v>684000</v>
      </c>
      <c r="L389" s="39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5">
        <v>0</v>
      </c>
      <c r="AD389" s="4">
        <v>0</v>
      </c>
      <c r="AE389" s="1"/>
    </row>
    <row r="390" spans="1:31" ht="25.5" outlineLevel="5">
      <c r="A390" s="62">
        <v>374</v>
      </c>
      <c r="B390" s="55" t="s">
        <v>47</v>
      </c>
      <c r="C390" s="56" t="s">
        <v>360</v>
      </c>
      <c r="D390" s="56" t="s">
        <v>384</v>
      </c>
      <c r="E390" s="56" t="s">
        <v>48</v>
      </c>
      <c r="F390" s="57"/>
      <c r="G390" s="57"/>
      <c r="H390" s="57"/>
      <c r="I390" s="57"/>
      <c r="J390" s="58">
        <v>0</v>
      </c>
      <c r="K390" s="59">
        <v>684000</v>
      </c>
      <c r="L390" s="39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0</v>
      </c>
      <c r="V390" s="4">
        <v>0</v>
      </c>
      <c r="W390" s="4">
        <v>0</v>
      </c>
      <c r="X390" s="4">
        <v>0</v>
      </c>
      <c r="Y390" s="4">
        <v>0</v>
      </c>
      <c r="Z390" s="4">
        <v>0</v>
      </c>
      <c r="AA390" s="4">
        <v>0</v>
      </c>
      <c r="AB390" s="4">
        <v>0</v>
      </c>
      <c r="AC390" s="5">
        <v>0</v>
      </c>
      <c r="AD390" s="4">
        <v>0</v>
      </c>
      <c r="AE390" s="1"/>
    </row>
    <row r="391" spans="1:31" s="23" customFormat="1" ht="14.25" outlineLevel="1">
      <c r="A391" s="62">
        <v>375</v>
      </c>
      <c r="B391" s="60" t="s">
        <v>451</v>
      </c>
      <c r="C391" s="51" t="s">
        <v>385</v>
      </c>
      <c r="D391" s="51" t="s">
        <v>3</v>
      </c>
      <c r="E391" s="51" t="s">
        <v>1</v>
      </c>
      <c r="F391" s="52"/>
      <c r="G391" s="52"/>
      <c r="H391" s="52"/>
      <c r="I391" s="52"/>
      <c r="J391" s="53">
        <v>0</v>
      </c>
      <c r="K391" s="54">
        <f>K392</f>
        <v>1587635</v>
      </c>
      <c r="L391" s="38">
        <v>0</v>
      </c>
      <c r="M391" s="25">
        <v>0</v>
      </c>
      <c r="N391" s="25">
        <v>0</v>
      </c>
      <c r="O391" s="25">
        <v>0</v>
      </c>
      <c r="P391" s="25">
        <v>0</v>
      </c>
      <c r="Q391" s="25">
        <v>0</v>
      </c>
      <c r="R391" s="25">
        <v>0</v>
      </c>
      <c r="S391" s="25">
        <v>0</v>
      </c>
      <c r="T391" s="25">
        <v>0</v>
      </c>
      <c r="U391" s="25">
        <v>0</v>
      </c>
      <c r="V391" s="25">
        <v>0</v>
      </c>
      <c r="W391" s="25">
        <v>0</v>
      </c>
      <c r="X391" s="25">
        <v>0</v>
      </c>
      <c r="Y391" s="25">
        <v>0</v>
      </c>
      <c r="Z391" s="25">
        <v>0</v>
      </c>
      <c r="AA391" s="25">
        <v>0</v>
      </c>
      <c r="AB391" s="25">
        <v>0</v>
      </c>
      <c r="AC391" s="26">
        <v>0</v>
      </c>
      <c r="AD391" s="25">
        <v>0</v>
      </c>
      <c r="AE391" s="22"/>
    </row>
    <row r="392" spans="1:31" ht="51" outlineLevel="2">
      <c r="A392" s="62">
        <v>376</v>
      </c>
      <c r="B392" s="55" t="s">
        <v>361</v>
      </c>
      <c r="C392" s="56" t="s">
        <v>385</v>
      </c>
      <c r="D392" s="56" t="s">
        <v>362</v>
      </c>
      <c r="E392" s="56" t="s">
        <v>1</v>
      </c>
      <c r="F392" s="57"/>
      <c r="G392" s="57"/>
      <c r="H392" s="57"/>
      <c r="I392" s="57"/>
      <c r="J392" s="58">
        <v>0</v>
      </c>
      <c r="K392" s="59">
        <f>K393+K396</f>
        <v>1587635</v>
      </c>
      <c r="L392" s="39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5">
        <v>0</v>
      </c>
      <c r="AD392" s="4">
        <v>0</v>
      </c>
      <c r="AE392" s="1"/>
    </row>
    <row r="393" spans="1:31" ht="38.25" outlineLevel="3">
      <c r="A393" s="62">
        <v>377</v>
      </c>
      <c r="B393" s="55" t="s">
        <v>386</v>
      </c>
      <c r="C393" s="56" t="s">
        <v>385</v>
      </c>
      <c r="D393" s="56" t="s">
        <v>387</v>
      </c>
      <c r="E393" s="56" t="s">
        <v>1</v>
      </c>
      <c r="F393" s="57"/>
      <c r="G393" s="57"/>
      <c r="H393" s="57"/>
      <c r="I393" s="57"/>
      <c r="J393" s="58">
        <v>0</v>
      </c>
      <c r="K393" s="59">
        <f>K394</f>
        <v>69000</v>
      </c>
      <c r="L393" s="39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0</v>
      </c>
      <c r="AB393" s="4">
        <v>0</v>
      </c>
      <c r="AC393" s="5">
        <v>0</v>
      </c>
      <c r="AD393" s="4">
        <v>0</v>
      </c>
      <c r="AE393" s="1"/>
    </row>
    <row r="394" spans="1:31" ht="38.25" outlineLevel="4">
      <c r="A394" s="62">
        <v>378</v>
      </c>
      <c r="B394" s="55" t="s">
        <v>388</v>
      </c>
      <c r="C394" s="56" t="s">
        <v>385</v>
      </c>
      <c r="D394" s="56" t="s">
        <v>389</v>
      </c>
      <c r="E394" s="56" t="s">
        <v>1</v>
      </c>
      <c r="F394" s="57"/>
      <c r="G394" s="57"/>
      <c r="H394" s="57"/>
      <c r="I394" s="57"/>
      <c r="J394" s="58">
        <v>0</v>
      </c>
      <c r="K394" s="59">
        <f>K395</f>
        <v>69000</v>
      </c>
      <c r="L394" s="39">
        <v>0</v>
      </c>
      <c r="M394" s="4">
        <v>0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0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0</v>
      </c>
      <c r="AB394" s="4">
        <v>0</v>
      </c>
      <c r="AC394" s="5">
        <v>0</v>
      </c>
      <c r="AD394" s="4">
        <v>0</v>
      </c>
      <c r="AE394" s="1"/>
    </row>
    <row r="395" spans="1:31" ht="25.5" outlineLevel="5">
      <c r="A395" s="62">
        <v>379</v>
      </c>
      <c r="B395" s="55" t="s">
        <v>18</v>
      </c>
      <c r="C395" s="56" t="s">
        <v>385</v>
      </c>
      <c r="D395" s="56" t="s">
        <v>389</v>
      </c>
      <c r="E395" s="56" t="s">
        <v>19</v>
      </c>
      <c r="F395" s="57"/>
      <c r="G395" s="57"/>
      <c r="H395" s="57"/>
      <c r="I395" s="57"/>
      <c r="J395" s="58">
        <v>0</v>
      </c>
      <c r="K395" s="59">
        <v>69000</v>
      </c>
      <c r="L395" s="39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0</v>
      </c>
      <c r="AC395" s="5">
        <v>0</v>
      </c>
      <c r="AD395" s="4">
        <v>0</v>
      </c>
      <c r="AE395" s="1"/>
    </row>
    <row r="396" spans="1:31" ht="38.25" outlineLevel="3">
      <c r="A396" s="62">
        <v>380</v>
      </c>
      <c r="B396" s="55" t="s">
        <v>363</v>
      </c>
      <c r="C396" s="56" t="s">
        <v>385</v>
      </c>
      <c r="D396" s="56" t="s">
        <v>364</v>
      </c>
      <c r="E396" s="56" t="s">
        <v>1</v>
      </c>
      <c r="F396" s="57"/>
      <c r="G396" s="57"/>
      <c r="H396" s="57"/>
      <c r="I396" s="57"/>
      <c r="J396" s="58">
        <v>0</v>
      </c>
      <c r="K396" s="59">
        <f>K397+K399+K402</f>
        <v>1518635</v>
      </c>
      <c r="L396" s="39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0</v>
      </c>
      <c r="AB396" s="4">
        <v>0</v>
      </c>
      <c r="AC396" s="5">
        <v>0</v>
      </c>
      <c r="AD396" s="4">
        <v>0</v>
      </c>
      <c r="AE396" s="1"/>
    </row>
    <row r="397" spans="1:31" ht="18" customHeight="1" outlineLevel="4">
      <c r="A397" s="62">
        <v>381</v>
      </c>
      <c r="B397" s="55" t="s">
        <v>390</v>
      </c>
      <c r="C397" s="56" t="s">
        <v>385</v>
      </c>
      <c r="D397" s="56" t="s">
        <v>391</v>
      </c>
      <c r="E397" s="56" t="s">
        <v>1</v>
      </c>
      <c r="F397" s="57"/>
      <c r="G397" s="57"/>
      <c r="H397" s="57"/>
      <c r="I397" s="57"/>
      <c r="J397" s="58">
        <v>0</v>
      </c>
      <c r="K397" s="59">
        <f>K398</f>
        <v>50000</v>
      </c>
      <c r="L397" s="39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5">
        <v>0</v>
      </c>
      <c r="AD397" s="4">
        <v>0</v>
      </c>
      <c r="AE397" s="1"/>
    </row>
    <row r="398" spans="1:31" ht="25.5" outlineLevel="5">
      <c r="A398" s="62">
        <v>382</v>
      </c>
      <c r="B398" s="55" t="s">
        <v>18</v>
      </c>
      <c r="C398" s="56" t="s">
        <v>385</v>
      </c>
      <c r="D398" s="56" t="s">
        <v>391</v>
      </c>
      <c r="E398" s="56" t="s">
        <v>19</v>
      </c>
      <c r="F398" s="57"/>
      <c r="G398" s="57"/>
      <c r="H398" s="57"/>
      <c r="I398" s="57"/>
      <c r="J398" s="58">
        <v>0</v>
      </c>
      <c r="K398" s="59">
        <v>50000</v>
      </c>
      <c r="L398" s="39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0</v>
      </c>
      <c r="AB398" s="4">
        <v>0</v>
      </c>
      <c r="AC398" s="5">
        <v>0</v>
      </c>
      <c r="AD398" s="4">
        <v>0</v>
      </c>
      <c r="AE398" s="1"/>
    </row>
    <row r="399" spans="1:31" ht="153" customHeight="1" outlineLevel="4">
      <c r="A399" s="62">
        <v>383</v>
      </c>
      <c r="B399" s="55" t="s">
        <v>375</v>
      </c>
      <c r="C399" s="56" t="s">
        <v>385</v>
      </c>
      <c r="D399" s="56" t="s">
        <v>376</v>
      </c>
      <c r="E399" s="56" t="s">
        <v>1</v>
      </c>
      <c r="F399" s="57"/>
      <c r="G399" s="57"/>
      <c r="H399" s="57"/>
      <c r="I399" s="57"/>
      <c r="J399" s="58">
        <v>0</v>
      </c>
      <c r="K399" s="59">
        <f>K400+K401</f>
        <v>930500</v>
      </c>
      <c r="L399" s="39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5">
        <v>0</v>
      </c>
      <c r="AD399" s="4">
        <v>0</v>
      </c>
      <c r="AE399" s="1"/>
    </row>
    <row r="400" spans="1:31" ht="25.5" outlineLevel="5">
      <c r="A400" s="62">
        <v>384</v>
      </c>
      <c r="B400" s="55" t="s">
        <v>11</v>
      </c>
      <c r="C400" s="56" t="s">
        <v>385</v>
      </c>
      <c r="D400" s="56" t="s">
        <v>376</v>
      </c>
      <c r="E400" s="56" t="s">
        <v>12</v>
      </c>
      <c r="F400" s="57"/>
      <c r="G400" s="57"/>
      <c r="H400" s="57"/>
      <c r="I400" s="57"/>
      <c r="J400" s="58">
        <v>0</v>
      </c>
      <c r="K400" s="59">
        <v>421500</v>
      </c>
      <c r="L400" s="39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5">
        <v>0</v>
      </c>
      <c r="AD400" s="4">
        <v>0</v>
      </c>
      <c r="AE400" s="1"/>
    </row>
    <row r="401" spans="1:31" ht="25.5" outlineLevel="5">
      <c r="A401" s="62">
        <v>385</v>
      </c>
      <c r="B401" s="55" t="s">
        <v>18</v>
      </c>
      <c r="C401" s="56" t="s">
        <v>385</v>
      </c>
      <c r="D401" s="56" t="s">
        <v>376</v>
      </c>
      <c r="E401" s="56" t="s">
        <v>19</v>
      </c>
      <c r="F401" s="57"/>
      <c r="G401" s="57"/>
      <c r="H401" s="57"/>
      <c r="I401" s="57"/>
      <c r="J401" s="58">
        <v>0</v>
      </c>
      <c r="K401" s="59">
        <v>509000</v>
      </c>
      <c r="L401" s="39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5">
        <v>0</v>
      </c>
      <c r="AD401" s="4">
        <v>0</v>
      </c>
      <c r="AE401" s="1"/>
    </row>
    <row r="402" spans="1:31" ht="129.75" customHeight="1" outlineLevel="4">
      <c r="A402" s="62">
        <v>386</v>
      </c>
      <c r="B402" s="55" t="s">
        <v>377</v>
      </c>
      <c r="C402" s="56" t="s">
        <v>385</v>
      </c>
      <c r="D402" s="56" t="s">
        <v>378</v>
      </c>
      <c r="E402" s="56" t="s">
        <v>1</v>
      </c>
      <c r="F402" s="57"/>
      <c r="G402" s="57"/>
      <c r="H402" s="57"/>
      <c r="I402" s="57"/>
      <c r="J402" s="58">
        <v>0</v>
      </c>
      <c r="K402" s="59">
        <f>K403+K404</f>
        <v>538135</v>
      </c>
      <c r="L402" s="39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5">
        <v>0</v>
      </c>
      <c r="AD402" s="4">
        <v>0</v>
      </c>
      <c r="AE402" s="1"/>
    </row>
    <row r="403" spans="1:31" ht="25.5" outlineLevel="5">
      <c r="A403" s="62">
        <v>387</v>
      </c>
      <c r="B403" s="55" t="s">
        <v>11</v>
      </c>
      <c r="C403" s="56" t="s">
        <v>385</v>
      </c>
      <c r="D403" s="56" t="s">
        <v>378</v>
      </c>
      <c r="E403" s="56" t="s">
        <v>12</v>
      </c>
      <c r="F403" s="57"/>
      <c r="G403" s="57"/>
      <c r="H403" s="57"/>
      <c r="I403" s="57"/>
      <c r="J403" s="58">
        <v>0</v>
      </c>
      <c r="K403" s="59">
        <v>237135</v>
      </c>
      <c r="L403" s="39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5">
        <v>0</v>
      </c>
      <c r="AD403" s="4">
        <v>0</v>
      </c>
      <c r="AE403" s="1"/>
    </row>
    <row r="404" spans="1:31" ht="25.5" outlineLevel="5">
      <c r="A404" s="62">
        <v>388</v>
      </c>
      <c r="B404" s="55" t="s">
        <v>18</v>
      </c>
      <c r="C404" s="56" t="s">
        <v>385</v>
      </c>
      <c r="D404" s="56" t="s">
        <v>378</v>
      </c>
      <c r="E404" s="56" t="s">
        <v>19</v>
      </c>
      <c r="F404" s="57"/>
      <c r="G404" s="57"/>
      <c r="H404" s="57"/>
      <c r="I404" s="57"/>
      <c r="J404" s="58">
        <v>0</v>
      </c>
      <c r="K404" s="59">
        <v>301000</v>
      </c>
      <c r="L404" s="39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5">
        <v>0</v>
      </c>
      <c r="AD404" s="4">
        <v>0</v>
      </c>
      <c r="AE404" s="1"/>
    </row>
    <row r="405" spans="1:31" s="23" customFormat="1" ht="14.25">
      <c r="A405" s="62">
        <v>389</v>
      </c>
      <c r="B405" s="60" t="s">
        <v>452</v>
      </c>
      <c r="C405" s="51" t="s">
        <v>392</v>
      </c>
      <c r="D405" s="51" t="s">
        <v>3</v>
      </c>
      <c r="E405" s="51" t="s">
        <v>1</v>
      </c>
      <c r="F405" s="52"/>
      <c r="G405" s="52"/>
      <c r="H405" s="52"/>
      <c r="I405" s="52"/>
      <c r="J405" s="53">
        <v>0</v>
      </c>
      <c r="K405" s="54">
        <f>K406</f>
        <v>2302000</v>
      </c>
      <c r="L405" s="38">
        <v>0</v>
      </c>
      <c r="M405" s="25">
        <v>0</v>
      </c>
      <c r="N405" s="25">
        <v>0</v>
      </c>
      <c r="O405" s="25">
        <v>0</v>
      </c>
      <c r="P405" s="25">
        <v>0</v>
      </c>
      <c r="Q405" s="25">
        <v>0</v>
      </c>
      <c r="R405" s="25">
        <v>0</v>
      </c>
      <c r="S405" s="25">
        <v>0</v>
      </c>
      <c r="T405" s="25">
        <v>0</v>
      </c>
      <c r="U405" s="25">
        <v>0</v>
      </c>
      <c r="V405" s="25">
        <v>0</v>
      </c>
      <c r="W405" s="25">
        <v>0</v>
      </c>
      <c r="X405" s="25">
        <v>0</v>
      </c>
      <c r="Y405" s="25">
        <v>0</v>
      </c>
      <c r="Z405" s="25">
        <v>0</v>
      </c>
      <c r="AA405" s="25">
        <v>0</v>
      </c>
      <c r="AB405" s="25">
        <v>0</v>
      </c>
      <c r="AC405" s="26">
        <v>0</v>
      </c>
      <c r="AD405" s="25">
        <v>0</v>
      </c>
      <c r="AE405" s="22"/>
    </row>
    <row r="406" spans="1:31" s="23" customFormat="1" ht="14.25" outlineLevel="1">
      <c r="A406" s="62">
        <v>390</v>
      </c>
      <c r="B406" s="60" t="s">
        <v>453</v>
      </c>
      <c r="C406" s="51" t="s">
        <v>393</v>
      </c>
      <c r="D406" s="51" t="s">
        <v>3</v>
      </c>
      <c r="E406" s="51" t="s">
        <v>1</v>
      </c>
      <c r="F406" s="52"/>
      <c r="G406" s="52"/>
      <c r="H406" s="52"/>
      <c r="I406" s="52"/>
      <c r="J406" s="53">
        <v>0</v>
      </c>
      <c r="K406" s="54">
        <f>K407</f>
        <v>2302000</v>
      </c>
      <c r="L406" s="38">
        <v>0</v>
      </c>
      <c r="M406" s="25">
        <v>0</v>
      </c>
      <c r="N406" s="25">
        <v>0</v>
      </c>
      <c r="O406" s="25">
        <v>0</v>
      </c>
      <c r="P406" s="25">
        <v>0</v>
      </c>
      <c r="Q406" s="25">
        <v>0</v>
      </c>
      <c r="R406" s="25">
        <v>0</v>
      </c>
      <c r="S406" s="25">
        <v>0</v>
      </c>
      <c r="T406" s="25">
        <v>0</v>
      </c>
      <c r="U406" s="25">
        <v>0</v>
      </c>
      <c r="V406" s="25">
        <v>0</v>
      </c>
      <c r="W406" s="25">
        <v>0</v>
      </c>
      <c r="X406" s="25">
        <v>0</v>
      </c>
      <c r="Y406" s="25">
        <v>0</v>
      </c>
      <c r="Z406" s="25">
        <v>0</v>
      </c>
      <c r="AA406" s="25">
        <v>0</v>
      </c>
      <c r="AB406" s="25">
        <v>0</v>
      </c>
      <c r="AC406" s="26">
        <v>0</v>
      </c>
      <c r="AD406" s="25">
        <v>0</v>
      </c>
      <c r="AE406" s="22"/>
    </row>
    <row r="407" spans="1:31" ht="51" outlineLevel="2">
      <c r="A407" s="62">
        <v>391</v>
      </c>
      <c r="B407" s="55" t="s">
        <v>394</v>
      </c>
      <c r="C407" s="56" t="s">
        <v>393</v>
      </c>
      <c r="D407" s="56" t="s">
        <v>395</v>
      </c>
      <c r="E407" s="56" t="s">
        <v>1</v>
      </c>
      <c r="F407" s="57"/>
      <c r="G407" s="57"/>
      <c r="H407" s="57"/>
      <c r="I407" s="57"/>
      <c r="J407" s="58">
        <v>0</v>
      </c>
      <c r="K407" s="59">
        <f>K408</f>
        <v>2302000</v>
      </c>
      <c r="L407" s="39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5">
        <v>0</v>
      </c>
      <c r="AD407" s="4">
        <v>0</v>
      </c>
      <c r="AE407" s="1"/>
    </row>
    <row r="408" spans="1:31" ht="25.5" outlineLevel="3">
      <c r="A408" s="62">
        <v>392</v>
      </c>
      <c r="B408" s="55" t="s">
        <v>396</v>
      </c>
      <c r="C408" s="56" t="s">
        <v>393</v>
      </c>
      <c r="D408" s="56" t="s">
        <v>397</v>
      </c>
      <c r="E408" s="56" t="s">
        <v>1</v>
      </c>
      <c r="F408" s="57"/>
      <c r="G408" s="57"/>
      <c r="H408" s="57"/>
      <c r="I408" s="57"/>
      <c r="J408" s="58">
        <v>0</v>
      </c>
      <c r="K408" s="59">
        <f>K409+K411</f>
        <v>2302000</v>
      </c>
      <c r="L408" s="39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5">
        <v>0</v>
      </c>
      <c r="AD408" s="4">
        <v>0</v>
      </c>
      <c r="AE408" s="1"/>
    </row>
    <row r="409" spans="1:31" ht="38.25" outlineLevel="4">
      <c r="A409" s="62">
        <v>393</v>
      </c>
      <c r="B409" s="55" t="s">
        <v>398</v>
      </c>
      <c r="C409" s="56" t="s">
        <v>393</v>
      </c>
      <c r="D409" s="56" t="s">
        <v>399</v>
      </c>
      <c r="E409" s="56" t="s">
        <v>1</v>
      </c>
      <c r="F409" s="57"/>
      <c r="G409" s="57"/>
      <c r="H409" s="57"/>
      <c r="I409" s="57"/>
      <c r="J409" s="58">
        <v>0</v>
      </c>
      <c r="K409" s="59">
        <f>K410</f>
        <v>1917500</v>
      </c>
      <c r="L409" s="39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5">
        <v>0</v>
      </c>
      <c r="AD409" s="4">
        <v>0</v>
      </c>
      <c r="AE409" s="1"/>
    </row>
    <row r="410" spans="1:31" ht="15" outlineLevel="5">
      <c r="A410" s="62">
        <v>394</v>
      </c>
      <c r="B410" s="55" t="s">
        <v>253</v>
      </c>
      <c r="C410" s="56" t="s">
        <v>393</v>
      </c>
      <c r="D410" s="56" t="s">
        <v>399</v>
      </c>
      <c r="E410" s="56" t="s">
        <v>254</v>
      </c>
      <c r="F410" s="57"/>
      <c r="G410" s="57"/>
      <c r="H410" s="57"/>
      <c r="I410" s="57"/>
      <c r="J410" s="58">
        <v>0</v>
      </c>
      <c r="K410" s="59">
        <f>1952500-35000</f>
        <v>1917500</v>
      </c>
      <c r="L410" s="39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0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5">
        <v>0</v>
      </c>
      <c r="AD410" s="4">
        <v>0</v>
      </c>
      <c r="AE410" s="1"/>
    </row>
    <row r="411" spans="1:31" ht="29.25" customHeight="1" outlineLevel="4">
      <c r="A411" s="62">
        <v>395</v>
      </c>
      <c r="B411" s="55" t="s">
        <v>400</v>
      </c>
      <c r="C411" s="56" t="s">
        <v>393</v>
      </c>
      <c r="D411" s="56" t="s">
        <v>401</v>
      </c>
      <c r="E411" s="56" t="s">
        <v>1</v>
      </c>
      <c r="F411" s="57"/>
      <c r="G411" s="57"/>
      <c r="H411" s="57"/>
      <c r="I411" s="57"/>
      <c r="J411" s="58">
        <v>0</v>
      </c>
      <c r="K411" s="59">
        <f>K412</f>
        <v>384500</v>
      </c>
      <c r="L411" s="39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0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5">
        <v>0</v>
      </c>
      <c r="AD411" s="4">
        <v>0</v>
      </c>
      <c r="AE411" s="1"/>
    </row>
    <row r="412" spans="1:31" ht="15" outlineLevel="5">
      <c r="A412" s="62">
        <v>396</v>
      </c>
      <c r="B412" s="55" t="s">
        <v>253</v>
      </c>
      <c r="C412" s="56" t="s">
        <v>393</v>
      </c>
      <c r="D412" s="56" t="s">
        <v>401</v>
      </c>
      <c r="E412" s="56" t="s">
        <v>254</v>
      </c>
      <c r="F412" s="57"/>
      <c r="G412" s="57"/>
      <c r="H412" s="57"/>
      <c r="I412" s="57"/>
      <c r="J412" s="58">
        <v>0</v>
      </c>
      <c r="K412" s="59">
        <v>384500</v>
      </c>
      <c r="L412" s="39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5">
        <v>0</v>
      </c>
      <c r="AD412" s="4">
        <v>0</v>
      </c>
      <c r="AE412" s="1"/>
    </row>
    <row r="413" spans="1:31" s="23" customFormat="1" ht="14.25">
      <c r="A413" s="62">
        <v>397</v>
      </c>
      <c r="B413" s="60" t="s">
        <v>454</v>
      </c>
      <c r="C413" s="51" t="s">
        <v>402</v>
      </c>
      <c r="D413" s="51" t="s">
        <v>3</v>
      </c>
      <c r="E413" s="51" t="s">
        <v>1</v>
      </c>
      <c r="F413" s="52"/>
      <c r="G413" s="52"/>
      <c r="H413" s="52"/>
      <c r="I413" s="52"/>
      <c r="J413" s="53">
        <v>0</v>
      </c>
      <c r="K413" s="54">
        <f>K414</f>
        <v>800000</v>
      </c>
      <c r="L413" s="38">
        <v>0</v>
      </c>
      <c r="M413" s="25">
        <v>0</v>
      </c>
      <c r="N413" s="25">
        <v>0</v>
      </c>
      <c r="O413" s="25">
        <v>0</v>
      </c>
      <c r="P413" s="25">
        <v>0</v>
      </c>
      <c r="Q413" s="25">
        <v>0</v>
      </c>
      <c r="R413" s="25">
        <v>0</v>
      </c>
      <c r="S413" s="25">
        <v>0</v>
      </c>
      <c r="T413" s="25">
        <v>0</v>
      </c>
      <c r="U413" s="25">
        <v>0</v>
      </c>
      <c r="V413" s="25">
        <v>0</v>
      </c>
      <c r="W413" s="25">
        <v>0</v>
      </c>
      <c r="X413" s="25">
        <v>0</v>
      </c>
      <c r="Y413" s="25">
        <v>0</v>
      </c>
      <c r="Z413" s="25">
        <v>0</v>
      </c>
      <c r="AA413" s="25">
        <v>0</v>
      </c>
      <c r="AB413" s="25">
        <v>0</v>
      </c>
      <c r="AC413" s="26">
        <v>0</v>
      </c>
      <c r="AD413" s="25">
        <v>0</v>
      </c>
      <c r="AE413" s="22"/>
    </row>
    <row r="414" spans="1:31" s="23" customFormat="1" ht="14.25" outlineLevel="1">
      <c r="A414" s="62">
        <v>398</v>
      </c>
      <c r="B414" s="60" t="s">
        <v>455</v>
      </c>
      <c r="C414" s="51" t="s">
        <v>403</v>
      </c>
      <c r="D414" s="51" t="s">
        <v>3</v>
      </c>
      <c r="E414" s="51" t="s">
        <v>1</v>
      </c>
      <c r="F414" s="52"/>
      <c r="G414" s="52"/>
      <c r="H414" s="52"/>
      <c r="I414" s="52"/>
      <c r="J414" s="53">
        <v>0</v>
      </c>
      <c r="K414" s="54">
        <f>K415</f>
        <v>800000</v>
      </c>
      <c r="L414" s="38">
        <v>0</v>
      </c>
      <c r="M414" s="25">
        <v>0</v>
      </c>
      <c r="N414" s="25">
        <v>0</v>
      </c>
      <c r="O414" s="25">
        <v>0</v>
      </c>
      <c r="P414" s="25">
        <v>0</v>
      </c>
      <c r="Q414" s="25">
        <v>0</v>
      </c>
      <c r="R414" s="25">
        <v>0</v>
      </c>
      <c r="S414" s="25">
        <v>0</v>
      </c>
      <c r="T414" s="25">
        <v>0</v>
      </c>
      <c r="U414" s="25">
        <v>0</v>
      </c>
      <c r="V414" s="25">
        <v>0</v>
      </c>
      <c r="W414" s="25">
        <v>0</v>
      </c>
      <c r="X414" s="25">
        <v>0</v>
      </c>
      <c r="Y414" s="25">
        <v>0</v>
      </c>
      <c r="Z414" s="25">
        <v>0</v>
      </c>
      <c r="AA414" s="25">
        <v>0</v>
      </c>
      <c r="AB414" s="25">
        <v>0</v>
      </c>
      <c r="AC414" s="26">
        <v>0</v>
      </c>
      <c r="AD414" s="25">
        <v>0</v>
      </c>
      <c r="AE414" s="22"/>
    </row>
    <row r="415" spans="1:31" ht="38.25" outlineLevel="2">
      <c r="A415" s="62">
        <v>399</v>
      </c>
      <c r="B415" s="55" t="s">
        <v>41</v>
      </c>
      <c r="C415" s="56" t="s">
        <v>403</v>
      </c>
      <c r="D415" s="56" t="s">
        <v>42</v>
      </c>
      <c r="E415" s="56" t="s">
        <v>1</v>
      </c>
      <c r="F415" s="57"/>
      <c r="G415" s="57"/>
      <c r="H415" s="57"/>
      <c r="I415" s="57"/>
      <c r="J415" s="58">
        <v>0</v>
      </c>
      <c r="K415" s="59">
        <f>K416</f>
        <v>800000</v>
      </c>
      <c r="L415" s="39">
        <v>0</v>
      </c>
      <c r="M415" s="4">
        <v>0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5">
        <v>0</v>
      </c>
      <c r="AD415" s="4">
        <v>0</v>
      </c>
      <c r="AE415" s="1"/>
    </row>
    <row r="416" spans="1:31" ht="51" outlineLevel="4">
      <c r="A416" s="62">
        <v>400</v>
      </c>
      <c r="B416" s="55" t="s">
        <v>404</v>
      </c>
      <c r="C416" s="56" t="s">
        <v>403</v>
      </c>
      <c r="D416" s="56" t="s">
        <v>405</v>
      </c>
      <c r="E416" s="56" t="s">
        <v>1</v>
      </c>
      <c r="F416" s="57"/>
      <c r="G416" s="57"/>
      <c r="H416" s="57"/>
      <c r="I416" s="57"/>
      <c r="J416" s="58">
        <v>0</v>
      </c>
      <c r="K416" s="59">
        <f>K417+K418</f>
        <v>800000</v>
      </c>
      <c r="L416" s="39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5">
        <v>0</v>
      </c>
      <c r="AD416" s="4">
        <v>0</v>
      </c>
      <c r="AE416" s="1"/>
    </row>
    <row r="417" spans="1:31" ht="25.5" outlineLevel="5">
      <c r="A417" s="62">
        <v>401</v>
      </c>
      <c r="B417" s="55" t="s">
        <v>18</v>
      </c>
      <c r="C417" s="56" t="s">
        <v>403</v>
      </c>
      <c r="D417" s="56" t="s">
        <v>405</v>
      </c>
      <c r="E417" s="56" t="s">
        <v>19</v>
      </c>
      <c r="F417" s="57"/>
      <c r="G417" s="57"/>
      <c r="H417" s="57"/>
      <c r="I417" s="57"/>
      <c r="J417" s="58">
        <v>0</v>
      </c>
      <c r="K417" s="59">
        <v>300000</v>
      </c>
      <c r="L417" s="39">
        <v>0</v>
      </c>
      <c r="M417" s="4">
        <v>0</v>
      </c>
      <c r="N417" s="4">
        <v>0</v>
      </c>
      <c r="O417" s="4">
        <v>0</v>
      </c>
      <c r="P417" s="4">
        <v>0</v>
      </c>
      <c r="Q417" s="4">
        <v>0</v>
      </c>
      <c r="R417" s="4">
        <v>0</v>
      </c>
      <c r="S417" s="4">
        <v>0</v>
      </c>
      <c r="T417" s="4">
        <v>0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5">
        <v>0</v>
      </c>
      <c r="AD417" s="4">
        <v>0</v>
      </c>
      <c r="AE417" s="1"/>
    </row>
    <row r="418" spans="1:31" ht="42.75" customHeight="1" outlineLevel="5">
      <c r="A418" s="62">
        <v>402</v>
      </c>
      <c r="B418" s="55" t="s">
        <v>169</v>
      </c>
      <c r="C418" s="56" t="s">
        <v>403</v>
      </c>
      <c r="D418" s="56" t="s">
        <v>405</v>
      </c>
      <c r="E418" s="56" t="s">
        <v>170</v>
      </c>
      <c r="F418" s="57"/>
      <c r="G418" s="57"/>
      <c r="H418" s="57"/>
      <c r="I418" s="57"/>
      <c r="J418" s="58">
        <v>0</v>
      </c>
      <c r="K418" s="59">
        <v>500000</v>
      </c>
      <c r="L418" s="39">
        <v>0</v>
      </c>
      <c r="M418" s="4">
        <v>0</v>
      </c>
      <c r="N418" s="4">
        <v>0</v>
      </c>
      <c r="O418" s="4">
        <v>0</v>
      </c>
      <c r="P418" s="4">
        <v>0</v>
      </c>
      <c r="Q418" s="4">
        <v>0</v>
      </c>
      <c r="R418" s="4">
        <v>0</v>
      </c>
      <c r="S418" s="4">
        <v>0</v>
      </c>
      <c r="T418" s="4">
        <v>0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5">
        <v>0</v>
      </c>
      <c r="AD418" s="4">
        <v>0</v>
      </c>
      <c r="AE418" s="1"/>
    </row>
    <row r="419" spans="1:31" s="23" customFormat="1" ht="25.5">
      <c r="A419" s="62">
        <v>403</v>
      </c>
      <c r="B419" s="60" t="s">
        <v>456</v>
      </c>
      <c r="C419" s="51" t="s">
        <v>406</v>
      </c>
      <c r="D419" s="51" t="s">
        <v>3</v>
      </c>
      <c r="E419" s="51" t="s">
        <v>1</v>
      </c>
      <c r="F419" s="52"/>
      <c r="G419" s="52"/>
      <c r="H419" s="52"/>
      <c r="I419" s="52"/>
      <c r="J419" s="53">
        <v>0</v>
      </c>
      <c r="K419" s="54">
        <f>K420</f>
        <v>200000</v>
      </c>
      <c r="L419" s="38">
        <v>0</v>
      </c>
      <c r="M419" s="25">
        <v>0</v>
      </c>
      <c r="N419" s="25">
        <v>0</v>
      </c>
      <c r="O419" s="25">
        <v>0</v>
      </c>
      <c r="P419" s="25">
        <v>0</v>
      </c>
      <c r="Q419" s="25">
        <v>0</v>
      </c>
      <c r="R419" s="25">
        <v>0</v>
      </c>
      <c r="S419" s="25">
        <v>0</v>
      </c>
      <c r="T419" s="25">
        <v>0</v>
      </c>
      <c r="U419" s="25">
        <v>0</v>
      </c>
      <c r="V419" s="25">
        <v>0</v>
      </c>
      <c r="W419" s="25">
        <v>0</v>
      </c>
      <c r="X419" s="25">
        <v>0</v>
      </c>
      <c r="Y419" s="25">
        <v>0</v>
      </c>
      <c r="Z419" s="25">
        <v>0</v>
      </c>
      <c r="AA419" s="25">
        <v>0</v>
      </c>
      <c r="AB419" s="25">
        <v>0</v>
      </c>
      <c r="AC419" s="26">
        <v>0</v>
      </c>
      <c r="AD419" s="25">
        <v>0</v>
      </c>
      <c r="AE419" s="22"/>
    </row>
    <row r="420" spans="1:31" s="23" customFormat="1" ht="25.5" outlineLevel="1">
      <c r="A420" s="62">
        <v>404</v>
      </c>
      <c r="B420" s="60" t="s">
        <v>457</v>
      </c>
      <c r="C420" s="51" t="s">
        <v>407</v>
      </c>
      <c r="D420" s="51" t="s">
        <v>3</v>
      </c>
      <c r="E420" s="51" t="s">
        <v>1</v>
      </c>
      <c r="F420" s="52"/>
      <c r="G420" s="52"/>
      <c r="H420" s="52"/>
      <c r="I420" s="52"/>
      <c r="J420" s="53">
        <v>0</v>
      </c>
      <c r="K420" s="54">
        <f>K421</f>
        <v>200000</v>
      </c>
      <c r="L420" s="38">
        <v>0</v>
      </c>
      <c r="M420" s="25">
        <v>0</v>
      </c>
      <c r="N420" s="25">
        <v>0</v>
      </c>
      <c r="O420" s="25">
        <v>0</v>
      </c>
      <c r="P420" s="25">
        <v>0</v>
      </c>
      <c r="Q420" s="25">
        <v>0</v>
      </c>
      <c r="R420" s="25">
        <v>0</v>
      </c>
      <c r="S420" s="25">
        <v>0</v>
      </c>
      <c r="T420" s="25">
        <v>0</v>
      </c>
      <c r="U420" s="25">
        <v>0</v>
      </c>
      <c r="V420" s="25">
        <v>0</v>
      </c>
      <c r="W420" s="25">
        <v>0</v>
      </c>
      <c r="X420" s="25">
        <v>0</v>
      </c>
      <c r="Y420" s="25">
        <v>0</v>
      </c>
      <c r="Z420" s="25">
        <v>0</v>
      </c>
      <c r="AA420" s="25">
        <v>0</v>
      </c>
      <c r="AB420" s="25">
        <v>0</v>
      </c>
      <c r="AC420" s="26">
        <v>0</v>
      </c>
      <c r="AD420" s="25">
        <v>0</v>
      </c>
      <c r="AE420" s="22"/>
    </row>
    <row r="421" spans="1:31" ht="51" outlineLevel="2">
      <c r="A421" s="62">
        <v>405</v>
      </c>
      <c r="B421" s="55" t="s">
        <v>27</v>
      </c>
      <c r="C421" s="56" t="s">
        <v>407</v>
      </c>
      <c r="D421" s="56" t="s">
        <v>28</v>
      </c>
      <c r="E421" s="56" t="s">
        <v>1</v>
      </c>
      <c r="F421" s="57"/>
      <c r="G421" s="57"/>
      <c r="H421" s="57"/>
      <c r="I421" s="57"/>
      <c r="J421" s="58">
        <v>0</v>
      </c>
      <c r="K421" s="59">
        <f>K422</f>
        <v>200000</v>
      </c>
      <c r="L421" s="39">
        <v>0</v>
      </c>
      <c r="M421" s="4">
        <v>0</v>
      </c>
      <c r="N421" s="4">
        <v>0</v>
      </c>
      <c r="O421" s="4">
        <v>0</v>
      </c>
      <c r="P421" s="4">
        <v>0</v>
      </c>
      <c r="Q421" s="4">
        <v>0</v>
      </c>
      <c r="R421" s="4">
        <v>0</v>
      </c>
      <c r="S421" s="4">
        <v>0</v>
      </c>
      <c r="T421" s="4">
        <v>0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5">
        <v>0</v>
      </c>
      <c r="AD421" s="4">
        <v>0</v>
      </c>
      <c r="AE421" s="1"/>
    </row>
    <row r="422" spans="1:31" ht="15" outlineLevel="4">
      <c r="A422" s="62">
        <v>406</v>
      </c>
      <c r="B422" s="55" t="s">
        <v>408</v>
      </c>
      <c r="C422" s="56" t="s">
        <v>407</v>
      </c>
      <c r="D422" s="56" t="s">
        <v>409</v>
      </c>
      <c r="E422" s="56" t="s">
        <v>1</v>
      </c>
      <c r="F422" s="57"/>
      <c r="G422" s="57"/>
      <c r="H422" s="57"/>
      <c r="I422" s="57"/>
      <c r="J422" s="58">
        <v>0</v>
      </c>
      <c r="K422" s="59">
        <f>K423</f>
        <v>200000</v>
      </c>
      <c r="L422" s="39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5">
        <v>0</v>
      </c>
      <c r="AD422" s="4">
        <v>0</v>
      </c>
      <c r="AE422" s="1"/>
    </row>
    <row r="423" spans="1:31" ht="15.75" customHeight="1" outlineLevel="5" thickBot="1">
      <c r="A423" s="62">
        <v>407</v>
      </c>
      <c r="B423" s="31" t="s">
        <v>410</v>
      </c>
      <c r="C423" s="32" t="s">
        <v>407</v>
      </c>
      <c r="D423" s="32" t="s">
        <v>409</v>
      </c>
      <c r="E423" s="32" t="s">
        <v>411</v>
      </c>
      <c r="F423" s="33"/>
      <c r="G423" s="33"/>
      <c r="H423" s="33"/>
      <c r="I423" s="33"/>
      <c r="J423" s="34">
        <v>0</v>
      </c>
      <c r="K423" s="61">
        <v>200000</v>
      </c>
      <c r="L423" s="39">
        <v>0</v>
      </c>
      <c r="M423" s="4">
        <v>0</v>
      </c>
      <c r="N423" s="4">
        <v>0</v>
      </c>
      <c r="O423" s="4">
        <v>0</v>
      </c>
      <c r="P423" s="4">
        <v>0</v>
      </c>
      <c r="Q423" s="4">
        <v>0</v>
      </c>
      <c r="R423" s="4">
        <v>0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0</v>
      </c>
      <c r="AA423" s="4">
        <v>0</v>
      </c>
      <c r="AB423" s="4">
        <v>0</v>
      </c>
      <c r="AC423" s="5">
        <v>0</v>
      </c>
      <c r="AD423" s="4">
        <v>0</v>
      </c>
      <c r="AE423" s="1"/>
    </row>
    <row r="424" spans="1:31" s="23" customFormat="1" ht="15" thickBot="1">
      <c r="A424" s="35">
        <v>408</v>
      </c>
      <c r="B424" s="103" t="s">
        <v>412</v>
      </c>
      <c r="C424" s="104"/>
      <c r="D424" s="104"/>
      <c r="E424" s="104"/>
      <c r="F424" s="104"/>
      <c r="G424" s="104"/>
      <c r="H424" s="104"/>
      <c r="I424" s="104"/>
      <c r="J424" s="36">
        <v>0</v>
      </c>
      <c r="K424" s="36">
        <f>K419+K413+K368+K405+K353+K334+K256+K190+K138+K109+K102+K17</f>
        <v>410550600</v>
      </c>
      <c r="L424" s="30">
        <v>0</v>
      </c>
      <c r="M424" s="20">
        <v>0</v>
      </c>
      <c r="N424" s="20">
        <v>0</v>
      </c>
      <c r="O424" s="20">
        <v>0</v>
      </c>
      <c r="P424" s="20">
        <v>0</v>
      </c>
      <c r="Q424" s="20">
        <v>0</v>
      </c>
      <c r="R424" s="20">
        <v>0</v>
      </c>
      <c r="S424" s="20">
        <v>0</v>
      </c>
      <c r="T424" s="20">
        <v>0</v>
      </c>
      <c r="U424" s="20">
        <v>0</v>
      </c>
      <c r="V424" s="20">
        <v>0</v>
      </c>
      <c r="W424" s="20">
        <v>0</v>
      </c>
      <c r="X424" s="20">
        <v>0</v>
      </c>
      <c r="Y424" s="20">
        <v>0</v>
      </c>
      <c r="Z424" s="20">
        <v>0</v>
      </c>
      <c r="AA424" s="20">
        <v>0</v>
      </c>
      <c r="AB424" s="20">
        <v>0</v>
      </c>
      <c r="AC424" s="21">
        <v>0</v>
      </c>
      <c r="AD424" s="20">
        <v>0</v>
      </c>
      <c r="AE424" s="22"/>
    </row>
    <row r="425" spans="2:31" ht="15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 t="s">
        <v>0</v>
      </c>
      <c r="V425" s="1"/>
      <c r="W425" s="1"/>
      <c r="X425" s="1"/>
      <c r="Y425" s="1"/>
      <c r="Z425" s="1"/>
      <c r="AA425" s="1" t="s">
        <v>0</v>
      </c>
      <c r="AB425" s="1"/>
      <c r="AC425" s="1"/>
      <c r="AD425" s="1"/>
      <c r="AE425" s="1"/>
    </row>
    <row r="426" spans="2:31" ht="15">
      <c r="B426" s="105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  <c r="AA426" s="106"/>
      <c r="AB426" s="6"/>
      <c r="AC426" s="6"/>
      <c r="AD426" s="6"/>
      <c r="AE426" s="1"/>
    </row>
  </sheetData>
  <sheetProtection/>
  <autoFilter ref="A16:AO425"/>
  <mergeCells count="34">
    <mergeCell ref="C3:K3"/>
    <mergeCell ref="AD14:AD15"/>
    <mergeCell ref="B424:I424"/>
    <mergeCell ref="B426:AA426"/>
    <mergeCell ref="A14:A15"/>
    <mergeCell ref="A11:N11"/>
    <mergeCell ref="A12:N12"/>
    <mergeCell ref="B13:N13"/>
    <mergeCell ref="B14:B15"/>
    <mergeCell ref="C14:C15"/>
    <mergeCell ref="D14:D15"/>
    <mergeCell ref="E14:E15"/>
    <mergeCell ref="AB14:AB15"/>
    <mergeCell ref="AC14:AC15"/>
    <mergeCell ref="Y14:Y15"/>
    <mergeCell ref="Z14:Z15"/>
    <mergeCell ref="S14:S15"/>
    <mergeCell ref="T14:T15"/>
    <mergeCell ref="V14:V15"/>
    <mergeCell ref="W14:W15"/>
    <mergeCell ref="X14:X15"/>
    <mergeCell ref="Q14:Q15"/>
    <mergeCell ref="R14:R15"/>
    <mergeCell ref="I14:I15"/>
    <mergeCell ref="J14:J15"/>
    <mergeCell ref="K14:K15"/>
    <mergeCell ref="L14:L15"/>
    <mergeCell ref="M14:M15"/>
    <mergeCell ref="F14:F15"/>
    <mergeCell ref="G14:G15"/>
    <mergeCell ref="H14:H15"/>
    <mergeCell ref="N14:N15"/>
    <mergeCell ref="O14:O15"/>
    <mergeCell ref="P14:P15"/>
  </mergeCells>
  <printOptions/>
  <pageMargins left="0.95" right="0.31496062992125984" top="0.5905511811023623" bottom="0.35433070866141736" header="0.3937007874015748" footer="0.3937007874015748"/>
  <pageSetup fitToHeight="20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Дума</cp:lastModifiedBy>
  <cp:lastPrinted>2018-03-30T04:54:11Z</cp:lastPrinted>
  <dcterms:created xsi:type="dcterms:W3CDTF">2017-11-09T10:45:37Z</dcterms:created>
  <dcterms:modified xsi:type="dcterms:W3CDTF">2018-03-30T04:54:15Z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</vt:lpwstr>
  </property>
  <property fmtid="{D5CDD505-2E9C-101B-9397-08002B2CF9AE}" pid="3" name="Версия клиента">
    <vt:lpwstr>17.3.11.11031</vt:lpwstr>
  </property>
  <property fmtid="{D5CDD505-2E9C-101B-9397-08002B2CF9AE}" pid="4" name="Версия базы">
    <vt:lpwstr>17.3.0.3465</vt:lpwstr>
  </property>
  <property fmtid="{D5CDD505-2E9C-101B-9397-08002B2CF9AE}" pid="5" name="Тип сервера">
    <vt:lpwstr>MSSQL</vt:lpwstr>
  </property>
  <property fmtid="{D5CDD505-2E9C-101B-9397-08002B2CF9AE}" pid="6" name="Сервер">
    <vt:lpwstr>finserv\sql2012</vt:lpwstr>
  </property>
  <property fmtid="{D5CDD505-2E9C-101B-9397-08002B2CF9AE}" pid="7" name="База">
    <vt:lpwstr>baza2018</vt:lpwstr>
  </property>
  <property fmtid="{D5CDD505-2E9C-101B-9397-08002B2CF9AE}" pid="8" name="Пользователь">
    <vt:lpwstr>budget2</vt:lpwstr>
  </property>
  <property fmtid="{D5CDD505-2E9C-101B-9397-08002B2CF9AE}" pid="9" name="Шаблон">
    <vt:lpwstr>sqr_info_isp_budg_2016.xlt</vt:lpwstr>
  </property>
  <property fmtid="{D5CDD505-2E9C-101B-9397-08002B2CF9AE}" pid="10" name="Имя варианта">
    <vt:lpwstr>Вариант</vt:lpwstr>
  </property>
  <property fmtid="{D5CDD505-2E9C-101B-9397-08002B2CF9AE}" pid="11" name="Код отчета">
    <vt:lpwstr>2456024_3H10WK4QI</vt:lpwstr>
  </property>
</Properties>
</file>