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бюджета'!$A$14:$AL$498</definedName>
    <definedName name="_xlnm.Print_Titles" localSheetId="0">'без учета счетов бюджета'!$15:$15</definedName>
    <definedName name="_xlnm.Print_Area" localSheetId="0">'без учета счетов бюджета'!$A$1:$O$497</definedName>
  </definedNames>
  <calcPr fullCalcOnLoad="1"/>
</workbook>
</file>

<file path=xl/sharedStrings.xml><?xml version="1.0" encoding="utf-8"?>
<sst xmlns="http://schemas.openxmlformats.org/spreadsheetml/2006/main" count="2883" uniqueCount="549">
  <si>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</si>
  <si>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</si>
  <si>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</si>
  <si>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</si>
  <si>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</si>
  <si>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</si>
  <si>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</si>
  <si>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</si>
  <si>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</si>
  <si>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</si>
  <si>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</si>
  <si>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</si>
  <si>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</si>
  <si>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</si>
  <si>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</si>
  <si>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</si>
  <si>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</si>
  <si>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</si>
  <si>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</si>
  <si>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</si>
  <si>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</si>
  <si>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</si>
  <si>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</si>
  <si>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</si>
  <si>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</si>
  <si>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</si>
  <si>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</si>
  <si>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</si>
  <si>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</si>
  <si>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</si>
  <si>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</si>
  <si>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</si>
  <si>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</si>
  <si>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</si>
  <si>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</si>
  <si>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</si>
  <si>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</si>
  <si>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</si>
  <si>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</si>
  <si>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</si>
  <si>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</si>
  <si>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</si>
  <si>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</si>
  <si>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</si>
  <si>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</si>
  <si>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</si>
  <si>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</si>
  <si>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</si>
  <si>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</si>
  <si>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</si>
  <si>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</si>
  <si>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</si>
  <si>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</si>
  <si>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</si>
  <si>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</si>
  <si>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</si>
  <si>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</si>
  <si>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</si>
  <si>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</si>
  <si>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</si>
  <si>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</si>
  <si>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</si>
  <si>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</si>
  <si>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</si>
  <si>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</si>
  <si>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</si>
  <si>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</si>
  <si>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</si>
  <si>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</si>
  <si>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</si>
  <si>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</si>
  <si>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</si>
  <si>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</si>
  <si>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</si>
  <si>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</si>
  <si>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</si>
  <si>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</si>
  <si>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</si>
  <si>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</si>
  <si>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</si>
  <si>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</si>
  <si>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</si>
  <si>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</si>
  <si>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</si>
  <si>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</si>
  <si>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</si>
  <si>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</si>
  <si>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</si>
  <si>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</si>
  <si>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</si>
  <si>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</si>
  <si>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</si>
  <si>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</si>
  <si>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</si>
  <si>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</si>
  <si>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</si>
  <si>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</si>
  <si>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</si>
  <si>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</si>
  <si>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</si>
  <si>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</si>
  <si>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</si>
  <si>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</si>
  <si>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</si>
  <si>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</si>
  <si>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</si>
  <si>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</si>
  <si>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</si>
  <si>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</si>
  <si>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</si>
  <si>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</si>
  <si>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</si>
  <si>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</si>
  <si>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</si>
  <si>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</si>
  <si>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</si>
  <si>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</si>
  <si>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</si>
  <si>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</si>
  <si>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</si>
  <si>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</si>
  <si>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</si>
  <si>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</si>
  <si>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</si>
  <si>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</si>
  <si>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</si>
  <si>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</si>
  <si>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</si>
  <si>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</si>
  <si>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</si>
  <si>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</si>
  <si>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</si>
  <si>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</si>
  <si>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</si>
  <si>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</si>
  <si>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</si>
  <si>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</si>
  <si>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</si>
  <si>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</si>
  <si>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</si>
  <si>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</si>
  <si>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</si>
  <si>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</si>
  <si>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</si>
  <si>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</si>
  <si>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</si>
  <si>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</si>
  <si>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</si>
  <si>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</si>
  <si>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</si>
  <si>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</si>
  <si>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</si>
  <si>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</si>
  <si>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</si>
  <si>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</si>
  <si>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</si>
  <si>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</si>
  <si>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</si>
  <si>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</si>
  <si>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</si>
  <si>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</si>
  <si>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</si>
  <si>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</si>
  <si>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Предоставление грандов начинающим субъектам малого и среднего предпринимательства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</si>
  <si>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</si>
  <si>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</si>
  <si>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</si>
  <si>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</si>
  <si>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</si>
  <si>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</si>
  <si>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</si>
  <si>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</si>
  <si>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</si>
  <si>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</si>
  <si>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</si>
  <si>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</si>
  <si>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</si>
  <si>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</si>
  <si>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</si>
  <si>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</si>
  <si>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</si>
  <si>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</si>
  <si>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</si>
  <si>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</si>
  <si>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</si>
  <si>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</si>
  <si>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</si>
  <si>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</si>
  <si>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</si>
  <si>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</si>
  <si>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</si>
  <si>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</si>
  <si>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</si>
  <si>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</si>
  <si>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</si>
  <si>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</si>
  <si>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</si>
  <si>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</si>
  <si>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</si>
  <si>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</si>
  <si>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</si>
  <si>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</si>
  <si>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</si>
  <si>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</si>
  <si>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</si>
  <si>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</si>
  <si>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</si>
  <si>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</si>
  <si>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</si>
  <si>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</si>
  <si>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</si>
  <si>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</si>
  <si>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</si>
  <si>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</si>
  <si>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</si>
  <si>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</si>
  <si>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</si>
  <si>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</si>
  <si>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</si>
  <si>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</si>
  <si>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</si>
  <si>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</si>
  <si>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</si>
  <si>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</si>
  <si>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</si>
  <si>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</si>
  <si>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</si>
  <si>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</si>
  <si>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</si>
  <si>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</si>
  <si>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</si>
  <si>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</si>
  <si>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</si>
  <si>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</si>
  <si>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</si>
  <si>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</si>
  <si>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</si>
  <si>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</si>
  <si>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</si>
  <si>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</si>
  <si>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</si>
  <si>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</si>
  <si>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</si>
  <si>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</si>
  <si>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</si>
  <si>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</si>
  <si>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</si>
  <si>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</si>
  <si>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</si>
  <si>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</si>
  <si>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</si>
  <si>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</si>
  <si>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</si>
  <si>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</si>
  <si>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</si>
  <si>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</si>
  <si>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</si>
  <si>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</si>
  <si>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</si>
  <si>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</si>
  <si>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</si>
  <si>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</si>
  <si>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</si>
  <si>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</si>
  <si>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</si>
  <si>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</si>
  <si>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</si>
  <si>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</si>
  <si>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</si>
  <si>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</si>
  <si>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</si>
  <si>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</si>
  <si>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</si>
  <si>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</si>
  <si>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</si>
  <si>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</si>
  <si>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</si>
  <si>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</si>
  <si>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</si>
  <si>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</si>
  <si>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</si>
  <si>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</si>
  <si>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</si>
  <si>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</si>
  <si>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</si>
  <si>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</si>
  <si>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</si>
  <si>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</si>
  <si>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</si>
  <si>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</si>
  <si>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</si>
  <si>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</si>
  <si>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</si>
  <si>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</si>
  <si>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</si>
  <si>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</si>
  <si>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</si>
  <si>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</si>
  <si>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</si>
  <si>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</si>
  <si>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</si>
  <si>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</si>
  <si>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</si>
  <si>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</si>
  <si>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</si>
  <si>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</si>
  <si>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</si>
  <si>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</si>
  <si>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</si>
  <si>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</si>
  <si>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</si>
  <si>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</si>
  <si>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</si>
  <si>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</si>
  <si>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</si>
  <si>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</si>
  <si>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</si>
  <si>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</si>
  <si>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</si>
  <si>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</si>
  <si>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</si>
  <si>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</si>
  <si>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</si>
  <si>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</si>
  <si>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</si>
  <si>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</si>
  <si>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</si>
  <si>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</si>
  <si>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</si>
  <si>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</si>
  <si>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</si>
  <si>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</si>
  <si>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</si>
  <si>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</si>
  <si>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</si>
  <si>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</si>
  <si>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</si>
  <si>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</si>
  <si>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</si>
  <si>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</si>
  <si>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</si>
  <si>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</si>
  <si>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</si>
  <si>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</si>
  <si>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</si>
  <si>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</si>
  <si>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</si>
  <si>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</si>
  <si>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</si>
  <si>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</si>
  <si>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</si>
  <si>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</si>
  <si>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</si>
  <si>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</si>
  <si>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</si>
  <si>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</si>
  <si>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</si>
  <si>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</si>
  <si>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</si>
  <si>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</si>
  <si>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</si>
  <si>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</si>
  <si>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</si>
  <si>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</si>
  <si>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</si>
  <si>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</si>
  <si>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</si>
  <si>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</si>
  <si>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</si>
  <si>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</si>
  <si>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</si>
  <si>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</si>
  <si>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</si>
  <si>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</si>
  <si>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</si>
  <si>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</si>
  <si>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</si>
  <si>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</si>
  <si>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</si>
  <si>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</si>
  <si>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</si>
  <si>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</si>
  <si>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</si>
  <si>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</si>
  <si>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</si>
  <si>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</si>
  <si>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</si>
  <si>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</si>
  <si>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</si>
  <si>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</si>
  <si>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</si>
  <si>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</si>
  <si>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</si>
  <si>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</si>
  <si>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</si>
  <si>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</si>
  <si>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</si>
  <si>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</si>
  <si>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</si>
  <si>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</si>
  <si>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</si>
  <si>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</si>
  <si>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</si>
  <si>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</si>
  <si>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</si>
  <si>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</si>
  <si>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</si>
  <si>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</si>
  <si>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</si>
  <si>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</si>
  <si>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</si>
  <si>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</si>
  <si>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</si>
  <si>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</si>
  <si>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</si>
  <si>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</si>
  <si>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</si>
  <si>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</si>
  <si>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</si>
  <si>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</si>
  <si>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</si>
  <si>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</si>
  <si>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</si>
  <si>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</si>
  <si>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</si>
  <si>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</si>
  <si>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</si>
  <si>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</si>
  <si>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</si>
  <si>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</si>
  <si>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</si>
  <si>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</si>
  <si>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</si>
  <si>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</si>
  <si>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</si>
  <si>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</si>
  <si>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</si>
  <si>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</si>
  <si>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</si>
  <si>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</si>
  <si>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</si>
  <si>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</si>
  <si>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</si>
  <si>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</si>
  <si>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</si>
  <si>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</si>
  <si>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</si>
  <si>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</si>
  <si>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</si>
  <si>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</si>
  <si>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</si>
  <si>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</si>
  <si>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</si>
  <si>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</si>
  <si>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</si>
  <si>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</si>
  <si>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</si>
  <si>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</si>
  <si>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</si>
  <si>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</si>
  <si>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</si>
  <si>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</si>
  <si>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</si>
  <si>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</si>
  <si>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</si>
  <si>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</si>
  <si>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</si>
  <si>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</si>
  <si>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</si>
  <si>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</si>
  <si>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</si>
  <si>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</si>
  <si>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</si>
  <si>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</si>
  <si>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</si>
  <si>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</si>
  <si>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</si>
  <si>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</si>
  <si>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</si>
  <si>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</si>
  <si>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</si>
  <si>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</si>
  <si>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</si>
  <si>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</si>
  <si>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</si>
  <si>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</si>
  <si>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"Развитие газификации Волчанского городского округа"</t>
  </si>
  <si>
    <t xml:space="preserve">            Проведение строительно-монтажных работ по газификации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</si>
  <si>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</si>
  <si>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</si>
  <si>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</si>
  <si>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</si>
  <si>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</si>
  <si>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</si>
  <si>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</si>
  <si>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</si>
  <si>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</si>
  <si>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</si>
  <si>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</si>
  <si>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46205S8100</t>
  </si>
  <si>
    <t>460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</si>
  <si>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</si>
  <si>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Организация и проведение военно-спортивных игр</t>
  </si>
  <si>
    <t>3900513000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</si>
  <si>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</si>
  <si>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</si>
  <si>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</si>
  <si>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</si>
  <si>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</si>
  <si>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</si>
  <si>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>08303S9500</t>
  </si>
  <si>
    <t xml:space="preserve">  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</si>
  <si>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</si>
  <si>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>Реконструкция здания МБОУ ДОД ДЮСШ (средства областного бюджета)</t>
  </si>
  <si>
    <t>4620548100</t>
  </si>
  <si>
    <t>Приложение 5</t>
  </si>
  <si>
    <t>34312S5270</t>
  </si>
  <si>
    <t xml:space="preserve">  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</si>
  <si>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</si>
  <si>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>34312R5270</t>
  </si>
  <si>
    <t xml:space="preserve">        Непрограммные направления деятельности</t>
  </si>
  <si>
    <t xml:space="preserve">Резервный фонд Правительства Свердловской области </t>
  </si>
  <si>
    <t>Иные закупки товаров, работ и услуг для обеспечения государственных (муниципальных) нужд</t>
  </si>
  <si>
    <t>7009040700</t>
  </si>
  <si>
    <t>05209R4620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</si>
  <si>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</si>
  <si>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  Создание и (или) обеспечение деятельности фонда "Волчанский фонд поддержки малого предпринимательства" и предоставление грантов начинающим субъектам малого предпринимательства (средства областного и федерального бюджетов)</t>
  </si>
  <si>
    <t>3620844Г00</t>
  </si>
  <si>
    <t xml:space="preserve">              Ремонт автомобильных дорог и искусственных сооружений, расположенных на них (средства областного бюджета)</t>
  </si>
  <si>
    <t>3810142Ц00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</si>
  <si>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</si>
  <si>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Уплата налогов, сборов и иных платежей</t>
  </si>
  <si>
    <t>3830614000</t>
  </si>
  <si>
    <t>Подпрограмма "Повышение качества условий проживания населения Волчанского городского округа на 2014-2020 годы"</t>
  </si>
  <si>
    <t xml:space="preserve">            Признание жилых домов  аварийными, подлежащих сносу и снос аварийных домов и хозяйственных построек</t>
  </si>
  <si>
    <t>3861214000</t>
  </si>
  <si>
    <t>Комплексное благоустройство дворовых территорий</t>
  </si>
  <si>
    <t xml:space="preserve">              Уплата налогов, сборов и иных платежей</t>
  </si>
  <si>
    <t>34312L5270</t>
  </si>
  <si>
    <t>4342013000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</si>
  <si>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</si>
  <si>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4620513000</t>
  </si>
  <si>
    <t xml:space="preserve">              Субсидии бюджетным учреждениям</t>
  </si>
  <si>
    <t>46108S8Г00</t>
  </si>
  <si>
    <t>Подпрограмма «Развитие физической культуры и спорта в Волчанском городском округе»</t>
  </si>
  <si>
    <t>46109S8Г00</t>
  </si>
  <si>
    <t>Приобретение оборудования и инвентаря для оснащения мест тестирования по выполнению видов испытаний (тестов ГТО)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</si>
  <si>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</si>
  <si>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от 29.06.2017 года № 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</si>
</sst>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7" fillId="0" borderId="0" xfId="40" applyNumberFormat="1" applyFont="1" applyFill="1" applyProtection="1">
      <alignment/>
      <protection/>
    </xf>
    <xf numFmtId="0" fontId="58" fillId="0" borderId="0" xfId="41" applyNumberFormat="1" applyFont="1" applyFill="1" applyProtection="1">
      <alignment horizontal="center" wrapText="1"/>
      <protection/>
    </xf>
    <xf numFmtId="0" fontId="58" fillId="0" borderId="0" xfId="42" applyNumberFormat="1" applyFont="1" applyFill="1" applyProtection="1">
      <alignment horizontal="center"/>
      <protection/>
    </xf>
    <xf numFmtId="0" fontId="57" fillId="0" borderId="2" xfId="57" applyNumberFormat="1" applyFont="1" applyFill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9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60" fillId="0" borderId="2" xfId="53" applyNumberFormat="1" applyFont="1" applyFill="1" applyProtection="1">
      <alignment horizontal="right" vertical="top" shrinkToFit="1"/>
      <protection/>
    </xf>
    <xf numFmtId="10" fontId="60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39" applyFont="1" applyFill="1" applyBorder="1" applyAlignment="1">
      <alignment wrapText="1"/>
      <protection/>
    </xf>
    <xf numFmtId="0" fontId="57" fillId="0" borderId="0" xfId="39" applyNumberFormat="1" applyFont="1" applyFill="1" applyBorder="1" applyAlignment="1" applyProtection="1">
      <alignment wrapText="1"/>
      <protection/>
    </xf>
    <xf numFmtId="0" fontId="60" fillId="0" borderId="15" xfId="57" applyNumberFormat="1" applyFont="1" applyFill="1" applyBorder="1" applyProtection="1">
      <alignment vertical="top" wrapText="1"/>
      <protection/>
    </xf>
    <xf numFmtId="49" fontId="60" fillId="0" borderId="2" xfId="48" applyNumberFormat="1" applyFont="1" applyFill="1" applyProtection="1">
      <alignment horizontal="center" vertical="top" shrinkToFit="1"/>
      <protection/>
    </xf>
    <xf numFmtId="4" fontId="60" fillId="0" borderId="2" xfId="58" applyNumberFormat="1" applyFont="1" applyFill="1" applyProtection="1">
      <alignment horizontal="right" vertical="top" shrinkToFit="1"/>
      <protection/>
    </xf>
    <xf numFmtId="10" fontId="60" fillId="0" borderId="2" xfId="59" applyNumberFormat="1" applyFont="1" applyFill="1" applyProtection="1">
      <alignment horizontal="right" vertical="top" shrinkToFit="1"/>
      <protection/>
    </xf>
    <xf numFmtId="0" fontId="60" fillId="0" borderId="2" xfId="57" applyNumberFormat="1" applyFont="1" applyFill="1" applyProtection="1">
      <alignment vertical="top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43" applyFont="1" applyFill="1" applyBorder="1" applyAlignment="1">
      <alignment/>
      <protection/>
    </xf>
    <xf numFmtId="0" fontId="61" fillId="0" borderId="0" xfId="43" applyFont="1" applyFill="1" applyBorder="1" applyAlignment="1">
      <alignment/>
      <protection/>
    </xf>
    <xf numFmtId="0" fontId="60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>
      <alignment horizontal="center" wrapText="1"/>
    </xf>
    <xf numFmtId="4" fontId="60" fillId="0" borderId="15" xfId="53" applyNumberFormat="1" applyFont="1" applyFill="1" applyBorder="1" applyProtection="1">
      <alignment horizontal="right" vertical="top" shrinkToFit="1"/>
      <protection/>
    </xf>
    <xf numFmtId="0" fontId="57" fillId="0" borderId="17" xfId="57" applyNumberFormat="1" applyFont="1" applyFill="1" applyBorder="1" applyProtection="1">
      <alignment vertical="top" wrapText="1"/>
      <protection/>
    </xf>
    <xf numFmtId="49" fontId="57" fillId="0" borderId="17" xfId="48" applyNumberFormat="1" applyFont="1" applyFill="1" applyBorder="1" applyProtection="1">
      <alignment horizontal="center" vertical="top" shrinkToFit="1"/>
      <protection/>
    </xf>
    <xf numFmtId="4" fontId="57" fillId="0" borderId="17" xfId="58" applyNumberFormat="1" applyFont="1" applyFill="1" applyBorder="1" applyProtection="1">
      <alignment horizontal="right" vertical="top" shrinkToFit="1"/>
      <protection/>
    </xf>
    <xf numFmtId="4" fontId="60" fillId="0" borderId="18" xfId="53" applyNumberFormat="1" applyFont="1" applyFill="1" applyBorder="1" applyProtection="1">
      <alignment horizontal="right" vertical="top" shrinkToFit="1"/>
      <protection/>
    </xf>
    <xf numFmtId="0" fontId="59" fillId="0" borderId="15" xfId="45" applyFont="1" applyFill="1" applyBorder="1" applyAlignment="1">
      <alignment horizontal="center" vertical="center" wrapText="1"/>
      <protection/>
    </xf>
    <xf numFmtId="49" fontId="60" fillId="0" borderId="19" xfId="48" applyNumberFormat="1" applyFont="1" applyFill="1" applyBorder="1" applyProtection="1">
      <alignment horizontal="center" vertical="top" shrinkToFit="1"/>
      <protection/>
    </xf>
    <xf numFmtId="4" fontId="60" fillId="0" borderId="19" xfId="58" applyNumberFormat="1" applyFont="1" applyFill="1" applyBorder="1" applyProtection="1">
      <alignment horizontal="right" vertical="top" shrinkToFit="1"/>
      <protection/>
    </xf>
    <xf numFmtId="0" fontId="62" fillId="0" borderId="14" xfId="45" applyFont="1" applyFill="1" applyBorder="1" applyAlignment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top"/>
      <protection locked="0"/>
    </xf>
    <xf numFmtId="0" fontId="60" fillId="0" borderId="14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49" fontId="60" fillId="0" borderId="14" xfId="0" applyNumberFormat="1" applyFont="1" applyFill="1" applyBorder="1" applyAlignment="1">
      <alignment horizontal="center" vertical="top" shrinkToFit="1"/>
    </xf>
    <xf numFmtId="4" fontId="60" fillId="0" borderId="14" xfId="0" applyNumberFormat="1" applyFont="1" applyFill="1" applyBorder="1" applyAlignment="1">
      <alignment horizontal="right" vertical="top" shrinkToFit="1"/>
    </xf>
    <xf numFmtId="49" fontId="57" fillId="0" borderId="14" xfId="0" applyNumberFormat="1" applyFont="1" applyFill="1" applyBorder="1" applyAlignment="1">
      <alignment horizontal="center" vertical="top" shrinkToFit="1"/>
    </xf>
    <xf numFmtId="4" fontId="57" fillId="0" borderId="14" xfId="0" applyNumberFormat="1" applyFont="1" applyFill="1" applyBorder="1" applyAlignment="1">
      <alignment horizontal="right" vertical="top" shrinkToFit="1"/>
    </xf>
    <xf numFmtId="0" fontId="10" fillId="0" borderId="21" xfId="57" applyNumberFormat="1" applyFont="1" applyFill="1" applyBorder="1" applyProtection="1">
      <alignment vertical="top" wrapText="1"/>
      <protection/>
    </xf>
    <xf numFmtId="0" fontId="10" fillId="0" borderId="21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horizontal="center" vertical="top"/>
      <protection locked="0"/>
    </xf>
    <xf numFmtId="0" fontId="59" fillId="0" borderId="2" xfId="45" applyNumberFormat="1" applyFont="1" applyFill="1" applyBorder="1" applyAlignment="1" applyProtection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59" fillId="0" borderId="17" xfId="45" applyFont="1" applyFill="1" applyBorder="1" applyAlignment="1">
      <alignment horizontal="center" vertical="center" wrapText="1"/>
      <protection/>
    </xf>
    <xf numFmtId="0" fontId="60" fillId="0" borderId="18" xfId="52" applyNumberFormat="1" applyFont="1" applyFill="1" applyBorder="1" applyProtection="1">
      <alignment horizontal="left"/>
      <protection/>
    </xf>
    <xf numFmtId="0" fontId="60" fillId="0" borderId="18" xfId="52" applyFont="1" applyFill="1" applyBorder="1">
      <alignment horizontal="left"/>
      <protection/>
    </xf>
    <xf numFmtId="0" fontId="57" fillId="0" borderId="0" xfId="39" applyNumberFormat="1" applyFont="1" applyFill="1" applyBorder="1" applyProtection="1">
      <alignment wrapText="1"/>
      <protection/>
    </xf>
    <xf numFmtId="0" fontId="57" fillId="0" borderId="0" xfId="39" applyFont="1" applyFill="1" applyBorder="1">
      <alignment wrapText="1"/>
      <protection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8"/>
  <sheetViews>
    <sheetView showGridLines="0" tabSelected="1" view="pageBreakPreview" zoomScaleSheetLayoutView="100" zoomScalePageLayoutView="0" workbookViewId="0" topLeftCell="A1">
      <pane ySplit="14" topLeftCell="A488" activePane="bottomLeft" state="frozen"/>
      <selection pane="topLeft" activeCell="A1" sqref="A1"/>
      <selection pane="bottomLeft" activeCell="E3" sqref="E3:O3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60" t="s">
        <v>515</v>
      </c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5:15" ht="15">
      <c r="E2" s="60" t="s">
        <v>425</v>
      </c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5:15" ht="15">
      <c r="E3" s="60" t="s">
        <v>548</v>
      </c>
      <c r="F3" s="60"/>
      <c r="G3" s="60"/>
      <c r="H3" s="60"/>
      <c r="I3" s="60"/>
      <c r="J3" s="60"/>
      <c r="K3" s="60"/>
      <c r="L3" s="60"/>
      <c r="M3" s="60"/>
      <c r="N3" s="60"/>
      <c r="O3" s="60"/>
    </row>
    <row r="5" ht="15">
      <c r="E5" s="1" t="s">
        <v>483</v>
      </c>
    </row>
    <row r="6" ht="15">
      <c r="E6" s="1" t="s">
        <v>425</v>
      </c>
    </row>
    <row r="7" ht="15">
      <c r="E7" s="1" t="s">
        <v>426</v>
      </c>
    </row>
    <row r="8" ht="15">
      <c r="E8" s="1" t="s">
        <v>427</v>
      </c>
    </row>
    <row r="9" spans="2:38" ht="15">
      <c r="B9" s="16"/>
      <c r="C9" s="15"/>
      <c r="D9" s="15"/>
      <c r="E9" s="1" t="s">
        <v>428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58" t="s">
        <v>480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3"/>
      <c r="AL11" s="4"/>
    </row>
    <row r="12" spans="1:38" ht="26.25" customHeight="1">
      <c r="A12" s="59" t="s">
        <v>481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49" t="s">
        <v>420</v>
      </c>
      <c r="B13" s="56" t="s">
        <v>479</v>
      </c>
      <c r="C13" s="56" t="s">
        <v>482</v>
      </c>
      <c r="D13" s="47" t="s">
        <v>421</v>
      </c>
      <c r="E13" s="47" t="s">
        <v>422</v>
      </c>
      <c r="F13" s="47" t="s">
        <v>423</v>
      </c>
      <c r="G13" s="47" t="s">
        <v>0</v>
      </c>
      <c r="H13" s="47" t="s">
        <v>1</v>
      </c>
      <c r="I13" s="47" t="s">
        <v>2</v>
      </c>
      <c r="J13" s="47" t="s">
        <v>2</v>
      </c>
      <c r="K13" s="47" t="s">
        <v>2</v>
      </c>
      <c r="L13" s="47" t="s">
        <v>2</v>
      </c>
      <c r="M13" s="47" t="s">
        <v>2</v>
      </c>
      <c r="N13" s="47" t="s">
        <v>424</v>
      </c>
      <c r="O13" s="47" t="s">
        <v>2</v>
      </c>
      <c r="P13" s="47" t="s">
        <v>2</v>
      </c>
      <c r="Q13" s="47" t="s">
        <v>2</v>
      </c>
      <c r="R13" s="47" t="s">
        <v>2</v>
      </c>
      <c r="S13" s="47" t="s">
        <v>2</v>
      </c>
      <c r="T13" s="47" t="s">
        <v>2</v>
      </c>
      <c r="U13" s="47" t="s">
        <v>2</v>
      </c>
      <c r="V13" s="47" t="s">
        <v>2</v>
      </c>
      <c r="W13" s="47" t="s">
        <v>2</v>
      </c>
      <c r="X13" s="9" t="s">
        <v>2</v>
      </c>
      <c r="Y13" s="47" t="s">
        <v>2</v>
      </c>
      <c r="Z13" s="47" t="s">
        <v>2</v>
      </c>
      <c r="AA13" s="47" t="s">
        <v>2</v>
      </c>
      <c r="AB13" s="47" t="s">
        <v>2</v>
      </c>
      <c r="AC13" s="47" t="s">
        <v>2</v>
      </c>
      <c r="AD13" s="9" t="s">
        <v>2</v>
      </c>
      <c r="AE13" s="47" t="s">
        <v>3</v>
      </c>
      <c r="AF13" s="9" t="s">
        <v>2</v>
      </c>
      <c r="AG13" s="47" t="s">
        <v>2</v>
      </c>
      <c r="AH13" s="47" t="s">
        <v>4</v>
      </c>
      <c r="AI13" s="47" t="s">
        <v>5</v>
      </c>
      <c r="AJ13" s="47" t="s">
        <v>2</v>
      </c>
      <c r="AK13" s="47" t="s">
        <v>2</v>
      </c>
      <c r="AL13" s="47" t="s">
        <v>2</v>
      </c>
    </row>
    <row r="14" spans="1:38" s="10" customFormat="1" ht="33.75" customHeight="1">
      <c r="A14" s="50"/>
      <c r="B14" s="57"/>
      <c r="C14" s="57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8"/>
      <c r="P14" s="48"/>
      <c r="Q14" s="48"/>
      <c r="R14" s="48"/>
      <c r="S14" s="48"/>
      <c r="T14" s="48"/>
      <c r="U14" s="48"/>
      <c r="V14" s="48"/>
      <c r="W14" s="48"/>
      <c r="X14" s="9"/>
      <c r="Y14" s="48"/>
      <c r="Z14" s="48"/>
      <c r="AA14" s="48"/>
      <c r="AB14" s="48"/>
      <c r="AC14" s="48"/>
      <c r="AD14" s="9"/>
      <c r="AE14" s="48"/>
      <c r="AF14" s="9"/>
      <c r="AG14" s="48"/>
      <c r="AH14" s="48"/>
      <c r="AI14" s="48"/>
      <c r="AJ14" s="48"/>
      <c r="AK14" s="48"/>
      <c r="AL14" s="48"/>
    </row>
    <row r="15" spans="1:38" s="10" customFormat="1" ht="13.5" customHeight="1">
      <c r="A15" s="26">
        <v>1</v>
      </c>
      <c r="B15" s="27">
        <v>2</v>
      </c>
      <c r="C15" s="27">
        <v>3</v>
      </c>
      <c r="D15" s="36">
        <v>4</v>
      </c>
      <c r="E15" s="36">
        <v>5</v>
      </c>
      <c r="F15" s="36">
        <v>6</v>
      </c>
      <c r="G15" s="36"/>
      <c r="H15" s="36"/>
      <c r="I15" s="36"/>
      <c r="J15" s="36"/>
      <c r="K15" s="36"/>
      <c r="L15" s="36"/>
      <c r="M15" s="36"/>
      <c r="N15" s="36">
        <v>7</v>
      </c>
      <c r="O15" s="33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7">
        <v>1</v>
      </c>
      <c r="B16" s="25" t="s">
        <v>429</v>
      </c>
      <c r="C16" s="34" t="s">
        <v>6</v>
      </c>
      <c r="D16" s="34" t="s">
        <v>7</v>
      </c>
      <c r="E16" s="34" t="s">
        <v>8</v>
      </c>
      <c r="F16" s="34" t="s">
        <v>9</v>
      </c>
      <c r="G16" s="34" t="s">
        <v>9</v>
      </c>
      <c r="H16" s="34"/>
      <c r="I16" s="34"/>
      <c r="J16" s="34"/>
      <c r="K16" s="34"/>
      <c r="L16" s="34"/>
      <c r="M16" s="35">
        <v>0</v>
      </c>
      <c r="N16" s="35">
        <f>N17+N74+N81+N108+N162+N230+N266+N281+N326+N247</f>
        <v>312820647.18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430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N18+N23+N30+N34+N38</f>
        <v>25360554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37">
        <v>3</v>
      </c>
      <c r="B18" s="21" t="s">
        <v>431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11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37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11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37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11">
        <v>8</v>
      </c>
      <c r="B23" s="21" t="s">
        <v>432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7597847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37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7597847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11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7597847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37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7597847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11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7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f>1169000-42153</f>
        <v>1126847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11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25.5" outlineLevel="2">
      <c r="A30" s="37">
        <v>15</v>
      </c>
      <c r="B30" s="21" t="s">
        <v>433</v>
      </c>
      <c r="C30" s="18" t="s">
        <v>6</v>
      </c>
      <c r="D30" s="18" t="s">
        <v>27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</f>
        <v>1526000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1526000</v>
      </c>
      <c r="AI30" s="20">
        <v>0</v>
      </c>
      <c r="AJ30" s="19">
        <v>0</v>
      </c>
      <c r="AK30" s="20">
        <v>0</v>
      </c>
      <c r="AL30" s="19">
        <v>0</v>
      </c>
    </row>
    <row r="31" spans="1:38" ht="15" outlineLevel="3">
      <c r="A31" s="11">
        <v>16</v>
      </c>
      <c r="B31" s="5" t="s">
        <v>28</v>
      </c>
      <c r="C31" s="6" t="s">
        <v>6</v>
      </c>
      <c r="D31" s="6" t="s">
        <v>27</v>
      </c>
      <c r="E31" s="6" t="s">
        <v>29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1526000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1526000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37">
        <v>17</v>
      </c>
      <c r="B32" s="5" t="s">
        <v>30</v>
      </c>
      <c r="C32" s="6" t="s">
        <v>6</v>
      </c>
      <c r="D32" s="6" t="s">
        <v>27</v>
      </c>
      <c r="E32" s="6" t="s">
        <v>31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</f>
        <v>1526000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1526000</v>
      </c>
      <c r="AI32" s="8">
        <v>0</v>
      </c>
      <c r="AJ32" s="7">
        <v>0</v>
      </c>
      <c r="AK32" s="8">
        <v>0</v>
      </c>
      <c r="AL32" s="7">
        <v>0</v>
      </c>
    </row>
    <row r="33" spans="1:38" ht="38.25" outlineLevel="6">
      <c r="A33" s="11">
        <v>18</v>
      </c>
      <c r="B33" s="5" t="s">
        <v>23</v>
      </c>
      <c r="C33" s="6" t="s">
        <v>6</v>
      </c>
      <c r="D33" s="6" t="s">
        <v>27</v>
      </c>
      <c r="E33" s="6" t="s">
        <v>31</v>
      </c>
      <c r="F33" s="6" t="s">
        <v>24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1526000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1526000</v>
      </c>
      <c r="AI33" s="8">
        <v>0</v>
      </c>
      <c r="AJ33" s="7">
        <v>0</v>
      </c>
      <c r="AK33" s="8">
        <v>0</v>
      </c>
      <c r="AL33" s="7">
        <v>0</v>
      </c>
    </row>
    <row r="34" spans="1:38" s="14" customFormat="1" ht="14.25" outlineLevel="2">
      <c r="A34" s="37">
        <v>19</v>
      </c>
      <c r="B34" s="21" t="s">
        <v>434</v>
      </c>
      <c r="C34" s="18" t="s">
        <v>6</v>
      </c>
      <c r="D34" s="18" t="s">
        <v>32</v>
      </c>
      <c r="E34" s="18" t="s">
        <v>8</v>
      </c>
      <c r="F34" s="18" t="s">
        <v>9</v>
      </c>
      <c r="G34" s="18" t="s">
        <v>9</v>
      </c>
      <c r="H34" s="18"/>
      <c r="I34" s="18"/>
      <c r="J34" s="18"/>
      <c r="K34" s="18"/>
      <c r="L34" s="18"/>
      <c r="M34" s="19">
        <v>0</v>
      </c>
      <c r="N34" s="19">
        <f>N35</f>
        <v>1000000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1000000</v>
      </c>
      <c r="AI34" s="20">
        <v>0</v>
      </c>
      <c r="AJ34" s="19">
        <v>0</v>
      </c>
      <c r="AK34" s="20">
        <v>0</v>
      </c>
      <c r="AL34" s="19">
        <v>0</v>
      </c>
    </row>
    <row r="35" spans="1:38" ht="15" outlineLevel="3">
      <c r="A35" s="11">
        <v>20</v>
      </c>
      <c r="B35" s="5" t="s">
        <v>28</v>
      </c>
      <c r="C35" s="6" t="s">
        <v>6</v>
      </c>
      <c r="D35" s="6" t="s">
        <v>32</v>
      </c>
      <c r="E35" s="6" t="s">
        <v>29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1000000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1000000</v>
      </c>
      <c r="AI35" s="8">
        <v>0</v>
      </c>
      <c r="AJ35" s="7">
        <v>0</v>
      </c>
      <c r="AK35" s="8">
        <v>0</v>
      </c>
      <c r="AL35" s="7">
        <v>0</v>
      </c>
    </row>
    <row r="36" spans="1:38" ht="15" outlineLevel="5">
      <c r="A36" s="37">
        <v>21</v>
      </c>
      <c r="B36" s="5" t="s">
        <v>33</v>
      </c>
      <c r="C36" s="6" t="s">
        <v>6</v>
      </c>
      <c r="D36" s="6" t="s">
        <v>32</v>
      </c>
      <c r="E36" s="6" t="s">
        <v>34</v>
      </c>
      <c r="F36" s="6" t="s">
        <v>9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f>N37</f>
        <v>1000000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1000000</v>
      </c>
      <c r="AI36" s="8">
        <v>0</v>
      </c>
      <c r="AJ36" s="7">
        <v>0</v>
      </c>
      <c r="AK36" s="8">
        <v>0</v>
      </c>
      <c r="AL36" s="7">
        <v>0</v>
      </c>
    </row>
    <row r="37" spans="1:38" ht="15" outlineLevel="6">
      <c r="A37" s="11">
        <v>22</v>
      </c>
      <c r="B37" s="5" t="s">
        <v>35</v>
      </c>
      <c r="C37" s="6" t="s">
        <v>6</v>
      </c>
      <c r="D37" s="6" t="s">
        <v>32</v>
      </c>
      <c r="E37" s="6" t="s">
        <v>34</v>
      </c>
      <c r="F37" s="6" t="s">
        <v>36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v>1000000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1000000</v>
      </c>
      <c r="AI37" s="8">
        <v>0</v>
      </c>
      <c r="AJ37" s="7">
        <v>0</v>
      </c>
      <c r="AK37" s="8">
        <v>0</v>
      </c>
      <c r="AL37" s="7">
        <v>0</v>
      </c>
    </row>
    <row r="38" spans="1:38" s="14" customFormat="1" ht="14.25" outlineLevel="2">
      <c r="A38" s="37">
        <v>23</v>
      </c>
      <c r="B38" s="21" t="s">
        <v>435</v>
      </c>
      <c r="C38" s="18" t="s">
        <v>6</v>
      </c>
      <c r="D38" s="18" t="s">
        <v>37</v>
      </c>
      <c r="E38" s="18" t="s">
        <v>8</v>
      </c>
      <c r="F38" s="18" t="s">
        <v>9</v>
      </c>
      <c r="G38" s="18" t="s">
        <v>9</v>
      </c>
      <c r="H38" s="18"/>
      <c r="I38" s="18"/>
      <c r="J38" s="18"/>
      <c r="K38" s="18"/>
      <c r="L38" s="18"/>
      <c r="M38" s="19">
        <v>0</v>
      </c>
      <c r="N38" s="19">
        <f>N39+N45+N56+N59+N70</f>
        <v>14136707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9183100</v>
      </c>
      <c r="AI38" s="20">
        <v>0</v>
      </c>
      <c r="AJ38" s="19">
        <v>0</v>
      </c>
      <c r="AK38" s="20">
        <v>0</v>
      </c>
      <c r="AL38" s="19">
        <v>0</v>
      </c>
    </row>
    <row r="39" spans="1:38" ht="51" outlineLevel="3">
      <c r="A39" s="11">
        <v>24</v>
      </c>
      <c r="B39" s="5" t="s">
        <v>38</v>
      </c>
      <c r="C39" s="6" t="s">
        <v>6</v>
      </c>
      <c r="D39" s="6" t="s">
        <v>37</v>
      </c>
      <c r="E39" s="6" t="s">
        <v>39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N40+N43</f>
        <v>1791000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1791000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5">
      <c r="A40" s="37">
        <v>25</v>
      </c>
      <c r="B40" s="5" t="s">
        <v>40</v>
      </c>
      <c r="C40" s="6" t="s">
        <v>6</v>
      </c>
      <c r="D40" s="6" t="s">
        <v>37</v>
      </c>
      <c r="E40" s="6" t="s">
        <v>41</v>
      </c>
      <c r="F40" s="6" t="s">
        <v>9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f>N41+N42</f>
        <v>100000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100000</v>
      </c>
      <c r="AI40" s="8">
        <v>0</v>
      </c>
      <c r="AJ40" s="7">
        <v>0</v>
      </c>
      <c r="AK40" s="8">
        <v>0</v>
      </c>
      <c r="AL40" s="7">
        <v>0</v>
      </c>
    </row>
    <row r="41" spans="1:38" ht="25.5" outlineLevel="6">
      <c r="A41" s="11">
        <v>26</v>
      </c>
      <c r="B41" s="5" t="s">
        <v>18</v>
      </c>
      <c r="C41" s="6" t="s">
        <v>6</v>
      </c>
      <c r="D41" s="6" t="s">
        <v>37</v>
      </c>
      <c r="E41" s="6" t="s">
        <v>41</v>
      </c>
      <c r="F41" s="6" t="s">
        <v>19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v>53600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53600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37">
        <v>27</v>
      </c>
      <c r="B42" s="5" t="s">
        <v>23</v>
      </c>
      <c r="C42" s="6" t="s">
        <v>6</v>
      </c>
      <c r="D42" s="6" t="s">
        <v>37</v>
      </c>
      <c r="E42" s="6" t="s">
        <v>41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46400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46400</v>
      </c>
      <c r="AI42" s="8">
        <v>0</v>
      </c>
      <c r="AJ42" s="7">
        <v>0</v>
      </c>
      <c r="AK42" s="8">
        <v>0</v>
      </c>
      <c r="AL42" s="7">
        <v>0</v>
      </c>
    </row>
    <row r="43" spans="1:38" ht="51" outlineLevel="5">
      <c r="A43" s="11">
        <v>28</v>
      </c>
      <c r="B43" s="5" t="s">
        <v>42</v>
      </c>
      <c r="C43" s="6" t="s">
        <v>6</v>
      </c>
      <c r="D43" s="6" t="s">
        <v>37</v>
      </c>
      <c r="E43" s="6" t="s">
        <v>43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1691000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1691000</v>
      </c>
      <c r="AI43" s="8">
        <v>0</v>
      </c>
      <c r="AJ43" s="7">
        <v>0</v>
      </c>
      <c r="AK43" s="8">
        <v>0</v>
      </c>
      <c r="AL43" s="7">
        <v>0</v>
      </c>
    </row>
    <row r="44" spans="1:38" ht="25.5" outlineLevel="6">
      <c r="A44" s="37">
        <v>29</v>
      </c>
      <c r="B44" s="5" t="s">
        <v>44</v>
      </c>
      <c r="C44" s="6" t="s">
        <v>6</v>
      </c>
      <c r="D44" s="6" t="s">
        <v>37</v>
      </c>
      <c r="E44" s="6" t="s">
        <v>43</v>
      </c>
      <c r="F44" s="6" t="s">
        <v>45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1691000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1691000</v>
      </c>
      <c r="AI44" s="8">
        <v>0</v>
      </c>
      <c r="AJ44" s="7">
        <v>0</v>
      </c>
      <c r="AK44" s="8">
        <v>0</v>
      </c>
      <c r="AL44" s="7">
        <v>0</v>
      </c>
    </row>
    <row r="45" spans="1:38" ht="51" outlineLevel="3">
      <c r="A45" s="11">
        <v>30</v>
      </c>
      <c r="B45" s="5" t="s">
        <v>46</v>
      </c>
      <c r="C45" s="6" t="s">
        <v>6</v>
      </c>
      <c r="D45" s="6" t="s">
        <v>37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N46+N49+N51+N53</f>
        <v>392400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392400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5">
      <c r="A46" s="37">
        <v>31</v>
      </c>
      <c r="B46" s="5" t="s">
        <v>48</v>
      </c>
      <c r="C46" s="6" t="s">
        <v>6</v>
      </c>
      <c r="D46" s="6" t="s">
        <v>37</v>
      </c>
      <c r="E46" s="6" t="s">
        <v>49</v>
      </c>
      <c r="F46" s="6" t="s">
        <v>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f>N47+N48</f>
        <v>238000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238000</v>
      </c>
      <c r="AI46" s="8">
        <v>0</v>
      </c>
      <c r="AJ46" s="7">
        <v>0</v>
      </c>
      <c r="AK46" s="8">
        <v>0</v>
      </c>
      <c r="AL46" s="7">
        <v>0</v>
      </c>
    </row>
    <row r="47" spans="1:38" ht="25.5" outlineLevel="6">
      <c r="A47" s="11">
        <v>32</v>
      </c>
      <c r="B47" s="5" t="s">
        <v>18</v>
      </c>
      <c r="C47" s="6" t="s">
        <v>6</v>
      </c>
      <c r="D47" s="6" t="s">
        <v>37</v>
      </c>
      <c r="E47" s="6" t="s">
        <v>49</v>
      </c>
      <c r="F47" s="6" t="s">
        <v>19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12000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12000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6">
      <c r="A48" s="37">
        <v>33</v>
      </c>
      <c r="B48" s="5" t="s">
        <v>23</v>
      </c>
      <c r="C48" s="6" t="s">
        <v>6</v>
      </c>
      <c r="D48" s="6" t="s">
        <v>37</v>
      </c>
      <c r="E48" s="6" t="s">
        <v>49</v>
      </c>
      <c r="F48" s="6" t="s">
        <v>24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v>226000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226000</v>
      </c>
      <c r="AI48" s="8">
        <v>0</v>
      </c>
      <c r="AJ48" s="7">
        <v>0</v>
      </c>
      <c r="AK48" s="8">
        <v>0</v>
      </c>
      <c r="AL48" s="7">
        <v>0</v>
      </c>
    </row>
    <row r="49" spans="1:38" ht="78" customHeight="1" outlineLevel="5">
      <c r="A49" s="11">
        <v>34</v>
      </c>
      <c r="B49" s="5" t="s">
        <v>50</v>
      </c>
      <c r="C49" s="6" t="s">
        <v>6</v>
      </c>
      <c r="D49" s="6" t="s">
        <v>37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52000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52000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37">
        <v>35</v>
      </c>
      <c r="B50" s="5" t="s">
        <v>23</v>
      </c>
      <c r="C50" s="6" t="s">
        <v>6</v>
      </c>
      <c r="D50" s="6" t="s">
        <v>37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52000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52000</v>
      </c>
      <c r="AI50" s="8">
        <v>0</v>
      </c>
      <c r="AJ50" s="7">
        <v>0</v>
      </c>
      <c r="AK50" s="8">
        <v>0</v>
      </c>
      <c r="AL50" s="7">
        <v>0</v>
      </c>
    </row>
    <row r="51" spans="1:38" ht="80.25" customHeight="1" outlineLevel="5">
      <c r="A51" s="11">
        <v>36</v>
      </c>
      <c r="B51" s="5" t="s">
        <v>52</v>
      </c>
      <c r="C51" s="6" t="s">
        <v>6</v>
      </c>
      <c r="D51" s="6" t="s">
        <v>37</v>
      </c>
      <c r="E51" s="6" t="s">
        <v>53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</f>
        <v>100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100</v>
      </c>
      <c r="AI51" s="8">
        <v>0</v>
      </c>
      <c r="AJ51" s="7">
        <v>0</v>
      </c>
      <c r="AK51" s="8">
        <v>0</v>
      </c>
      <c r="AL51" s="7">
        <v>0</v>
      </c>
    </row>
    <row r="52" spans="1:38" ht="38.25" outlineLevel="6">
      <c r="A52" s="37">
        <v>37</v>
      </c>
      <c r="B52" s="5" t="s">
        <v>23</v>
      </c>
      <c r="C52" s="6" t="s">
        <v>6</v>
      </c>
      <c r="D52" s="6" t="s">
        <v>37</v>
      </c>
      <c r="E52" s="6" t="s">
        <v>53</v>
      </c>
      <c r="F52" s="6" t="s">
        <v>24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v>100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100</v>
      </c>
      <c r="AI52" s="8">
        <v>0</v>
      </c>
      <c r="AJ52" s="7">
        <v>0</v>
      </c>
      <c r="AK52" s="8">
        <v>0</v>
      </c>
      <c r="AL52" s="7">
        <v>0</v>
      </c>
    </row>
    <row r="53" spans="1:38" ht="40.5" customHeight="1" outlineLevel="5">
      <c r="A53" s="11">
        <v>38</v>
      </c>
      <c r="B53" s="5" t="s">
        <v>54</v>
      </c>
      <c r="C53" s="6" t="s">
        <v>6</v>
      </c>
      <c r="D53" s="6" t="s">
        <v>37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N54+N55</f>
        <v>102300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102300</v>
      </c>
      <c r="AI53" s="8">
        <v>0</v>
      </c>
      <c r="AJ53" s="7">
        <v>0</v>
      </c>
      <c r="AK53" s="8">
        <v>0</v>
      </c>
      <c r="AL53" s="7">
        <v>0</v>
      </c>
    </row>
    <row r="54" spans="1:38" ht="25.5" outlineLevel="6">
      <c r="A54" s="37">
        <v>39</v>
      </c>
      <c r="B54" s="5" t="s">
        <v>18</v>
      </c>
      <c r="C54" s="6" t="s">
        <v>6</v>
      </c>
      <c r="D54" s="6" t="s">
        <v>37</v>
      </c>
      <c r="E54" s="6" t="s">
        <v>55</v>
      </c>
      <c r="F54" s="6" t="s">
        <v>19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40000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40000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6">
      <c r="A55" s="11">
        <v>40</v>
      </c>
      <c r="B55" s="5" t="s">
        <v>23</v>
      </c>
      <c r="C55" s="6" t="s">
        <v>6</v>
      </c>
      <c r="D55" s="6" t="s">
        <v>37</v>
      </c>
      <c r="E55" s="6" t="s">
        <v>55</v>
      </c>
      <c r="F55" s="6" t="s">
        <v>24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v>62300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62300</v>
      </c>
      <c r="AI55" s="8">
        <v>0</v>
      </c>
      <c r="AJ55" s="7">
        <v>0</v>
      </c>
      <c r="AK55" s="8">
        <v>0</v>
      </c>
      <c r="AL55" s="7">
        <v>0</v>
      </c>
    </row>
    <row r="56" spans="1:38" ht="38.25" outlineLevel="3">
      <c r="A56" s="37">
        <v>41</v>
      </c>
      <c r="B56" s="5" t="s">
        <v>56</v>
      </c>
      <c r="C56" s="6" t="s">
        <v>6</v>
      </c>
      <c r="D56" s="6" t="s">
        <v>37</v>
      </c>
      <c r="E56" s="6" t="s">
        <v>57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3000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3000</v>
      </c>
      <c r="AI56" s="8">
        <v>0</v>
      </c>
      <c r="AJ56" s="7">
        <v>0</v>
      </c>
      <c r="AK56" s="8">
        <v>0</v>
      </c>
      <c r="AL56" s="7">
        <v>0</v>
      </c>
    </row>
    <row r="57" spans="1:38" ht="51" outlineLevel="5">
      <c r="A57" s="11">
        <v>42</v>
      </c>
      <c r="B57" s="5" t="s">
        <v>58</v>
      </c>
      <c r="C57" s="6" t="s">
        <v>6</v>
      </c>
      <c r="D57" s="6" t="s">
        <v>37</v>
      </c>
      <c r="E57" s="6" t="s">
        <v>59</v>
      </c>
      <c r="F57" s="6" t="s">
        <v>9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f>N58</f>
        <v>3000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3000</v>
      </c>
      <c r="AI57" s="8">
        <v>0</v>
      </c>
      <c r="AJ57" s="7">
        <v>0</v>
      </c>
      <c r="AK57" s="8">
        <v>0</v>
      </c>
      <c r="AL57" s="7">
        <v>0</v>
      </c>
    </row>
    <row r="58" spans="1:38" ht="38.25" outlineLevel="6">
      <c r="A58" s="37">
        <v>43</v>
      </c>
      <c r="B58" s="5" t="s">
        <v>23</v>
      </c>
      <c r="C58" s="6" t="s">
        <v>6</v>
      </c>
      <c r="D58" s="6" t="s">
        <v>37</v>
      </c>
      <c r="E58" s="6" t="s">
        <v>59</v>
      </c>
      <c r="F58" s="6" t="s">
        <v>24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v>3000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3000</v>
      </c>
      <c r="AI58" s="8">
        <v>0</v>
      </c>
      <c r="AJ58" s="7">
        <v>0</v>
      </c>
      <c r="AK58" s="8">
        <v>0</v>
      </c>
      <c r="AL58" s="7">
        <v>0</v>
      </c>
    </row>
    <row r="59" spans="1:38" ht="54" customHeight="1" outlineLevel="3">
      <c r="A59" s="11">
        <v>44</v>
      </c>
      <c r="B59" s="5" t="s">
        <v>12</v>
      </c>
      <c r="C59" s="6" t="s">
        <v>6</v>
      </c>
      <c r="D59" s="6" t="s">
        <v>37</v>
      </c>
      <c r="E59" s="6" t="s">
        <v>13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N60+N63+N66</f>
        <v>7942307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2988700</v>
      </c>
      <c r="AI59" s="8">
        <v>0</v>
      </c>
      <c r="AJ59" s="7">
        <v>0</v>
      </c>
      <c r="AK59" s="8">
        <v>0</v>
      </c>
      <c r="AL59" s="7">
        <v>0</v>
      </c>
    </row>
    <row r="60" spans="1:38" ht="25.5" outlineLevel="4">
      <c r="A60" s="37">
        <v>45</v>
      </c>
      <c r="B60" s="5" t="s">
        <v>60</v>
      </c>
      <c r="C60" s="6" t="s">
        <v>6</v>
      </c>
      <c r="D60" s="6" t="s">
        <v>37</v>
      </c>
      <c r="E60" s="6" t="s">
        <v>61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28700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28700</v>
      </c>
      <c r="AI60" s="8">
        <v>0</v>
      </c>
      <c r="AJ60" s="7">
        <v>0</v>
      </c>
      <c r="AK60" s="8">
        <v>0</v>
      </c>
      <c r="AL60" s="7">
        <v>0</v>
      </c>
    </row>
    <row r="61" spans="1:38" ht="51" outlineLevel="5">
      <c r="A61" s="11">
        <v>46</v>
      </c>
      <c r="B61" s="5" t="s">
        <v>62</v>
      </c>
      <c r="C61" s="6" t="s">
        <v>6</v>
      </c>
      <c r="D61" s="6" t="s">
        <v>37</v>
      </c>
      <c r="E61" s="6" t="s">
        <v>63</v>
      </c>
      <c r="F61" s="6" t="s">
        <v>9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f>N62</f>
        <v>28700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28700</v>
      </c>
      <c r="AI61" s="8">
        <v>0</v>
      </c>
      <c r="AJ61" s="7">
        <v>0</v>
      </c>
      <c r="AK61" s="8">
        <v>0</v>
      </c>
      <c r="AL61" s="7">
        <v>0</v>
      </c>
    </row>
    <row r="62" spans="1:38" ht="38.25" outlineLevel="6">
      <c r="A62" s="37">
        <v>47</v>
      </c>
      <c r="B62" s="5" t="s">
        <v>23</v>
      </c>
      <c r="C62" s="6" t="s">
        <v>6</v>
      </c>
      <c r="D62" s="6" t="s">
        <v>37</v>
      </c>
      <c r="E62" s="6" t="s">
        <v>63</v>
      </c>
      <c r="F62" s="6" t="s">
        <v>24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v>28700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28700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4">
      <c r="A63" s="11">
        <v>48</v>
      </c>
      <c r="B63" s="5" t="s">
        <v>64</v>
      </c>
      <c r="C63" s="6" t="s">
        <v>6</v>
      </c>
      <c r="D63" s="6" t="s">
        <v>37</v>
      </c>
      <c r="E63" s="6" t="s">
        <v>65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</f>
        <v>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50000</v>
      </c>
      <c r="AI63" s="8">
        <v>0</v>
      </c>
      <c r="AJ63" s="7">
        <v>0</v>
      </c>
      <c r="AK63" s="8">
        <v>0</v>
      </c>
      <c r="AL63" s="7">
        <v>0</v>
      </c>
    </row>
    <row r="64" spans="1:38" ht="25.5" outlineLevel="5">
      <c r="A64" s="37">
        <v>49</v>
      </c>
      <c r="B64" s="5" t="s">
        <v>66</v>
      </c>
      <c r="C64" s="6" t="s">
        <v>6</v>
      </c>
      <c r="D64" s="6" t="s">
        <v>37</v>
      </c>
      <c r="E64" s="6" t="s">
        <v>67</v>
      </c>
      <c r="F64" s="6" t="s">
        <v>9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f>N65</f>
        <v>50000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50000</v>
      </c>
      <c r="AI64" s="8">
        <v>0</v>
      </c>
      <c r="AJ64" s="7">
        <v>0</v>
      </c>
      <c r="AK64" s="8">
        <v>0</v>
      </c>
      <c r="AL64" s="7">
        <v>0</v>
      </c>
    </row>
    <row r="65" spans="1:38" ht="38.25" outlineLevel="6">
      <c r="A65" s="11">
        <v>50</v>
      </c>
      <c r="B65" s="5" t="s">
        <v>23</v>
      </c>
      <c r="C65" s="6" t="s">
        <v>6</v>
      </c>
      <c r="D65" s="6" t="s">
        <v>37</v>
      </c>
      <c r="E65" s="6" t="s">
        <v>67</v>
      </c>
      <c r="F65" s="6" t="s">
        <v>24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50000</v>
      </c>
      <c r="AI65" s="8">
        <v>0</v>
      </c>
      <c r="AJ65" s="7">
        <v>0</v>
      </c>
      <c r="AK65" s="8">
        <v>0</v>
      </c>
      <c r="AL65" s="7">
        <v>0</v>
      </c>
    </row>
    <row r="66" spans="1:38" ht="50.25" customHeight="1" outlineLevel="4">
      <c r="A66" s="37">
        <v>51</v>
      </c>
      <c r="B66" s="5" t="s">
        <v>14</v>
      </c>
      <c r="C66" s="6" t="s">
        <v>6</v>
      </c>
      <c r="D66" s="6" t="s">
        <v>37</v>
      </c>
      <c r="E66" s="6" t="s">
        <v>15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7863607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2910000</v>
      </c>
      <c r="AI66" s="8">
        <v>0</v>
      </c>
      <c r="AJ66" s="7">
        <v>0</v>
      </c>
      <c r="AK66" s="8">
        <v>0</v>
      </c>
      <c r="AL66" s="7">
        <v>0</v>
      </c>
    </row>
    <row r="67" spans="1:38" ht="25.5" outlineLevel="5">
      <c r="A67" s="11">
        <v>52</v>
      </c>
      <c r="B67" s="5" t="s">
        <v>68</v>
      </c>
      <c r="C67" s="6" t="s">
        <v>6</v>
      </c>
      <c r="D67" s="6" t="s">
        <v>37</v>
      </c>
      <c r="E67" s="6" t="s">
        <v>69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N68+N69</f>
        <v>7863607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2910000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37">
        <v>53</v>
      </c>
      <c r="B68" s="5" t="s">
        <v>23</v>
      </c>
      <c r="C68" s="6" t="s">
        <v>6</v>
      </c>
      <c r="D68" s="6" t="s">
        <v>37</v>
      </c>
      <c r="E68" s="6" t="s">
        <v>69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2845000-130000+4965507-11900</f>
        <v>7668607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2845000</v>
      </c>
      <c r="AI68" s="8">
        <v>0</v>
      </c>
      <c r="AJ68" s="7">
        <v>0</v>
      </c>
      <c r="AK68" s="8">
        <v>0</v>
      </c>
      <c r="AL68" s="7">
        <v>0</v>
      </c>
    </row>
    <row r="69" spans="1:38" ht="15" outlineLevel="6">
      <c r="A69" s="11">
        <v>54</v>
      </c>
      <c r="B69" s="5" t="s">
        <v>25</v>
      </c>
      <c r="C69" s="6" t="s">
        <v>6</v>
      </c>
      <c r="D69" s="6" t="s">
        <v>37</v>
      </c>
      <c r="E69" s="6" t="s">
        <v>69</v>
      </c>
      <c r="F69" s="6" t="s">
        <v>26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65000+130000</f>
        <v>195000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65000</v>
      </c>
      <c r="AI69" s="8">
        <v>0</v>
      </c>
      <c r="AJ69" s="7">
        <v>0</v>
      </c>
      <c r="AK69" s="8">
        <v>0</v>
      </c>
      <c r="AL69" s="7">
        <v>0</v>
      </c>
    </row>
    <row r="70" spans="1:38" ht="15" outlineLevel="3">
      <c r="A70" s="37">
        <v>55</v>
      </c>
      <c r="B70" s="5" t="s">
        <v>28</v>
      </c>
      <c r="C70" s="6" t="s">
        <v>6</v>
      </c>
      <c r="D70" s="6" t="s">
        <v>37</v>
      </c>
      <c r="E70" s="6" t="s">
        <v>29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</f>
        <v>4008000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4008000</v>
      </c>
      <c r="AI70" s="8">
        <v>0</v>
      </c>
      <c r="AJ70" s="7">
        <v>0</v>
      </c>
      <c r="AK70" s="8">
        <v>0</v>
      </c>
      <c r="AL70" s="7">
        <v>0</v>
      </c>
    </row>
    <row r="71" spans="1:38" ht="38.25" outlineLevel="5">
      <c r="A71" s="11">
        <v>56</v>
      </c>
      <c r="B71" s="5" t="s">
        <v>70</v>
      </c>
      <c r="C71" s="6" t="s">
        <v>6</v>
      </c>
      <c r="D71" s="6" t="s">
        <v>37</v>
      </c>
      <c r="E71" s="6" t="s">
        <v>71</v>
      </c>
      <c r="F71" s="6" t="s">
        <v>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f>N72+N73</f>
        <v>4008000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4008000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37">
        <v>57</v>
      </c>
      <c r="B72" s="5" t="s">
        <v>23</v>
      </c>
      <c r="C72" s="6" t="s">
        <v>6</v>
      </c>
      <c r="D72" s="6" t="s">
        <v>37</v>
      </c>
      <c r="E72" s="6" t="s">
        <v>71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3900000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3900000</v>
      </c>
      <c r="AI72" s="8">
        <v>0</v>
      </c>
      <c r="AJ72" s="7">
        <v>0</v>
      </c>
      <c r="AK72" s="8">
        <v>0</v>
      </c>
      <c r="AL72" s="7">
        <v>0</v>
      </c>
    </row>
    <row r="73" spans="1:38" ht="15" outlineLevel="6">
      <c r="A73" s="11">
        <v>58</v>
      </c>
      <c r="B73" s="5" t="s">
        <v>72</v>
      </c>
      <c r="C73" s="6" t="s">
        <v>6</v>
      </c>
      <c r="D73" s="6" t="s">
        <v>37</v>
      </c>
      <c r="E73" s="6" t="s">
        <v>71</v>
      </c>
      <c r="F73" s="6" t="s">
        <v>73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v>108000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108000</v>
      </c>
      <c r="AI73" s="8">
        <v>0</v>
      </c>
      <c r="AJ73" s="7">
        <v>0</v>
      </c>
      <c r="AK73" s="8">
        <v>0</v>
      </c>
      <c r="AL73" s="7">
        <v>0</v>
      </c>
    </row>
    <row r="74" spans="1:38" s="14" customFormat="1" ht="14.25" outlineLevel="1">
      <c r="A74" s="37">
        <v>59</v>
      </c>
      <c r="B74" s="21" t="s">
        <v>436</v>
      </c>
      <c r="C74" s="18" t="s">
        <v>6</v>
      </c>
      <c r="D74" s="18" t="s">
        <v>74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394000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394000</v>
      </c>
      <c r="AI74" s="20">
        <v>0</v>
      </c>
      <c r="AJ74" s="19">
        <v>0</v>
      </c>
      <c r="AK74" s="20">
        <v>0</v>
      </c>
      <c r="AL74" s="19">
        <v>0</v>
      </c>
    </row>
    <row r="75" spans="1:38" s="14" customFormat="1" ht="14.25" outlineLevel="2">
      <c r="A75" s="11">
        <v>60</v>
      </c>
      <c r="B75" s="21" t="s">
        <v>437</v>
      </c>
      <c r="C75" s="18" t="s">
        <v>6</v>
      </c>
      <c r="D75" s="18" t="s">
        <v>75</v>
      </c>
      <c r="E75" s="18" t="s">
        <v>8</v>
      </c>
      <c r="F75" s="18" t="s">
        <v>9</v>
      </c>
      <c r="G75" s="18" t="s">
        <v>9</v>
      </c>
      <c r="H75" s="18"/>
      <c r="I75" s="18"/>
      <c r="J75" s="18"/>
      <c r="K75" s="18"/>
      <c r="L75" s="18"/>
      <c r="M75" s="19">
        <v>0</v>
      </c>
      <c r="N75" s="19">
        <f>N76</f>
        <v>394000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394000</v>
      </c>
      <c r="AI75" s="20">
        <v>0</v>
      </c>
      <c r="AJ75" s="19">
        <v>0</v>
      </c>
      <c r="AK75" s="20">
        <v>0</v>
      </c>
      <c r="AL75" s="19">
        <v>0</v>
      </c>
    </row>
    <row r="76" spans="1:38" ht="51" outlineLevel="3">
      <c r="A76" s="37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</f>
        <v>394000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394000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4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394000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394000</v>
      </c>
      <c r="AI77" s="8">
        <v>0</v>
      </c>
      <c r="AJ77" s="7">
        <v>0</v>
      </c>
      <c r="AK77" s="8">
        <v>0</v>
      </c>
      <c r="AL77" s="7">
        <v>0</v>
      </c>
    </row>
    <row r="78" spans="1:38" ht="38.25" outlineLevel="5">
      <c r="A78" s="37">
        <v>63</v>
      </c>
      <c r="B78" s="5" t="s">
        <v>80</v>
      </c>
      <c r="C78" s="6" t="s">
        <v>6</v>
      </c>
      <c r="D78" s="6" t="s">
        <v>75</v>
      </c>
      <c r="E78" s="6" t="s">
        <v>81</v>
      </c>
      <c r="F78" s="6" t="s">
        <v>9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f>N79+N80</f>
        <v>394000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394000</v>
      </c>
      <c r="AI78" s="8">
        <v>0</v>
      </c>
      <c r="AJ78" s="7">
        <v>0</v>
      </c>
      <c r="AK78" s="8">
        <v>0</v>
      </c>
      <c r="AL78" s="7">
        <v>0</v>
      </c>
    </row>
    <row r="79" spans="1:38" ht="25.5" outlineLevel="6">
      <c r="A79" s="11">
        <v>64</v>
      </c>
      <c r="B79" s="5" t="s">
        <v>18</v>
      </c>
      <c r="C79" s="6" t="s">
        <v>6</v>
      </c>
      <c r="D79" s="6" t="s">
        <v>75</v>
      </c>
      <c r="E79" s="6" t="s">
        <v>81</v>
      </c>
      <c r="F79" s="6" t="s">
        <v>19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v>385095.4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385095.4</v>
      </c>
      <c r="AI79" s="8">
        <v>0</v>
      </c>
      <c r="AJ79" s="7">
        <v>0</v>
      </c>
      <c r="AK79" s="8">
        <v>0</v>
      </c>
      <c r="AL79" s="7">
        <v>0</v>
      </c>
    </row>
    <row r="80" spans="1:38" ht="38.25" outlineLevel="6">
      <c r="A80" s="37">
        <v>65</v>
      </c>
      <c r="B80" s="5" t="s">
        <v>23</v>
      </c>
      <c r="C80" s="6" t="s">
        <v>6</v>
      </c>
      <c r="D80" s="6" t="s">
        <v>75</v>
      </c>
      <c r="E80" s="6" t="s">
        <v>81</v>
      </c>
      <c r="F80" s="6" t="s">
        <v>24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8904.6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8904.6</v>
      </c>
      <c r="AI80" s="8">
        <v>0</v>
      </c>
      <c r="AJ80" s="7">
        <v>0</v>
      </c>
      <c r="AK80" s="8">
        <v>0</v>
      </c>
      <c r="AL80" s="7">
        <v>0</v>
      </c>
    </row>
    <row r="81" spans="1:38" s="14" customFormat="1" ht="25.5" outlineLevel="1">
      <c r="A81" s="11">
        <v>66</v>
      </c>
      <c r="B81" s="21" t="s">
        <v>438</v>
      </c>
      <c r="C81" s="18" t="s">
        <v>6</v>
      </c>
      <c r="D81" s="18" t="s">
        <v>82</v>
      </c>
      <c r="E81" s="18" t="s">
        <v>8</v>
      </c>
      <c r="F81" s="18" t="s">
        <v>9</v>
      </c>
      <c r="G81" s="18" t="s">
        <v>9</v>
      </c>
      <c r="H81" s="18"/>
      <c r="I81" s="18"/>
      <c r="J81" s="18"/>
      <c r="K81" s="18"/>
      <c r="L81" s="18"/>
      <c r="M81" s="19">
        <v>0</v>
      </c>
      <c r="N81" s="19">
        <f>N82+N90+N97</f>
        <v>6099000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6099000</v>
      </c>
      <c r="AI81" s="20">
        <v>0</v>
      </c>
      <c r="AJ81" s="19">
        <v>0</v>
      </c>
      <c r="AK81" s="20">
        <v>0</v>
      </c>
      <c r="AL81" s="19">
        <v>0</v>
      </c>
    </row>
    <row r="82" spans="1:38" s="14" customFormat="1" ht="38.25" outlineLevel="2">
      <c r="A82" s="37">
        <v>67</v>
      </c>
      <c r="B82" s="21" t="s">
        <v>439</v>
      </c>
      <c r="C82" s="18" t="s">
        <v>6</v>
      </c>
      <c r="D82" s="18" t="s">
        <v>83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5700000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5700000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11">
        <v>68</v>
      </c>
      <c r="B83" s="5" t="s">
        <v>76</v>
      </c>
      <c r="C83" s="6" t="s">
        <v>6</v>
      </c>
      <c r="D83" s="6" t="s">
        <v>83</v>
      </c>
      <c r="E83" s="6" t="s">
        <v>77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5700000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5700000</v>
      </c>
      <c r="AI83" s="8">
        <v>0</v>
      </c>
      <c r="AJ83" s="7">
        <v>0</v>
      </c>
      <c r="AK83" s="8">
        <v>0</v>
      </c>
      <c r="AL83" s="7">
        <v>0</v>
      </c>
    </row>
    <row r="84" spans="1:38" ht="64.5" customHeight="1" outlineLevel="4">
      <c r="A84" s="37">
        <v>69</v>
      </c>
      <c r="B84" s="5" t="s">
        <v>84</v>
      </c>
      <c r="C84" s="6" t="s">
        <v>6</v>
      </c>
      <c r="D84" s="6" t="s">
        <v>83</v>
      </c>
      <c r="E84" s="6" t="s">
        <v>85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5700000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5700000</v>
      </c>
      <c r="AI84" s="8">
        <v>0</v>
      </c>
      <c r="AJ84" s="7">
        <v>0</v>
      </c>
      <c r="AK84" s="8">
        <v>0</v>
      </c>
      <c r="AL84" s="7">
        <v>0</v>
      </c>
    </row>
    <row r="85" spans="1:38" ht="52.5" customHeight="1" outlineLevel="5">
      <c r="A85" s="11">
        <v>70</v>
      </c>
      <c r="B85" s="5" t="s">
        <v>86</v>
      </c>
      <c r="C85" s="6" t="s">
        <v>6</v>
      </c>
      <c r="D85" s="6" t="s">
        <v>83</v>
      </c>
      <c r="E85" s="6" t="s">
        <v>87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200000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200000</v>
      </c>
      <c r="AI85" s="8">
        <v>0</v>
      </c>
      <c r="AJ85" s="7">
        <v>0</v>
      </c>
      <c r="AK85" s="8">
        <v>0</v>
      </c>
      <c r="AL85" s="7">
        <v>0</v>
      </c>
    </row>
    <row r="86" spans="1:38" ht="36" customHeight="1" outlineLevel="6">
      <c r="A86" s="37">
        <v>71</v>
      </c>
      <c r="B86" s="5" t="s">
        <v>23</v>
      </c>
      <c r="C86" s="6" t="s">
        <v>6</v>
      </c>
      <c r="D86" s="6" t="s">
        <v>83</v>
      </c>
      <c r="E86" s="6" t="s">
        <v>87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200000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200000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5">
      <c r="A87" s="11">
        <v>72</v>
      </c>
      <c r="B87" s="5" t="s">
        <v>88</v>
      </c>
      <c r="C87" s="6" t="s">
        <v>6</v>
      </c>
      <c r="D87" s="6" t="s">
        <v>83</v>
      </c>
      <c r="E87" s="6" t="s">
        <v>89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N88+N89</f>
        <v>5500000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5500000</v>
      </c>
      <c r="AI87" s="8">
        <v>0</v>
      </c>
      <c r="AJ87" s="7">
        <v>0</v>
      </c>
      <c r="AK87" s="8">
        <v>0</v>
      </c>
      <c r="AL87" s="7">
        <v>0</v>
      </c>
    </row>
    <row r="88" spans="1:38" ht="25.5" outlineLevel="6">
      <c r="A88" s="37">
        <v>73</v>
      </c>
      <c r="B88" s="5" t="s">
        <v>90</v>
      </c>
      <c r="C88" s="6" t="s">
        <v>6</v>
      </c>
      <c r="D88" s="6" t="s">
        <v>83</v>
      </c>
      <c r="E88" s="6" t="s">
        <v>89</v>
      </c>
      <c r="F88" s="6" t="s">
        <v>91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v>4329017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4329017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11">
        <v>74</v>
      </c>
      <c r="B89" s="5" t="s">
        <v>23</v>
      </c>
      <c r="C89" s="6" t="s">
        <v>6</v>
      </c>
      <c r="D89" s="6" t="s">
        <v>83</v>
      </c>
      <c r="E89" s="6" t="s">
        <v>89</v>
      </c>
      <c r="F89" s="6" t="s">
        <v>24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1170983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1170983</v>
      </c>
      <c r="AI89" s="8">
        <v>0</v>
      </c>
      <c r="AJ89" s="7">
        <v>0</v>
      </c>
      <c r="AK89" s="8">
        <v>0</v>
      </c>
      <c r="AL89" s="7">
        <v>0</v>
      </c>
    </row>
    <row r="90" spans="1:38" s="14" customFormat="1" ht="14.25" outlineLevel="2">
      <c r="A90" s="37">
        <v>75</v>
      </c>
      <c r="B90" s="21" t="s">
        <v>440</v>
      </c>
      <c r="C90" s="18" t="s">
        <v>6</v>
      </c>
      <c r="D90" s="18" t="s">
        <v>92</v>
      </c>
      <c r="E90" s="18" t="s">
        <v>8</v>
      </c>
      <c r="F90" s="18" t="s">
        <v>9</v>
      </c>
      <c r="G90" s="18" t="s">
        <v>9</v>
      </c>
      <c r="H90" s="18"/>
      <c r="I90" s="18"/>
      <c r="J90" s="18"/>
      <c r="K90" s="18"/>
      <c r="L90" s="18"/>
      <c r="M90" s="19">
        <v>0</v>
      </c>
      <c r="N90" s="19">
        <f>N91</f>
        <v>300000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300000</v>
      </c>
      <c r="AI90" s="20">
        <v>0</v>
      </c>
      <c r="AJ90" s="19">
        <v>0</v>
      </c>
      <c r="AK90" s="20">
        <v>0</v>
      </c>
      <c r="AL90" s="19">
        <v>0</v>
      </c>
    </row>
    <row r="91" spans="1:38" ht="51" outlineLevel="3">
      <c r="A91" s="11">
        <v>76</v>
      </c>
      <c r="B91" s="5" t="s">
        <v>76</v>
      </c>
      <c r="C91" s="6" t="s">
        <v>6</v>
      </c>
      <c r="D91" s="6" t="s">
        <v>92</v>
      </c>
      <c r="E91" s="6" t="s">
        <v>77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4">
      <c r="A92" s="37">
        <v>77</v>
      </c>
      <c r="B92" s="5" t="s">
        <v>93</v>
      </c>
      <c r="C92" s="6" t="s">
        <v>6</v>
      </c>
      <c r="D92" s="6" t="s">
        <v>92</v>
      </c>
      <c r="E92" s="6" t="s">
        <v>94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N93+N95</f>
        <v>300000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300000</v>
      </c>
      <c r="AI92" s="8">
        <v>0</v>
      </c>
      <c r="AJ92" s="7">
        <v>0</v>
      </c>
      <c r="AK92" s="8">
        <v>0</v>
      </c>
      <c r="AL92" s="7">
        <v>0</v>
      </c>
    </row>
    <row r="93" spans="1:38" ht="19.5" customHeight="1" outlineLevel="5">
      <c r="A93" s="11">
        <v>78</v>
      </c>
      <c r="B93" s="5" t="s">
        <v>95</v>
      </c>
      <c r="C93" s="6" t="s">
        <v>6</v>
      </c>
      <c r="D93" s="6" t="s">
        <v>92</v>
      </c>
      <c r="E93" s="6" t="s">
        <v>96</v>
      </c>
      <c r="F93" s="6" t="s">
        <v>9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f>N94</f>
        <v>255000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255000</v>
      </c>
      <c r="AI93" s="8">
        <v>0</v>
      </c>
      <c r="AJ93" s="7">
        <v>0</v>
      </c>
      <c r="AK93" s="8">
        <v>0</v>
      </c>
      <c r="AL93" s="7">
        <v>0</v>
      </c>
    </row>
    <row r="94" spans="1:38" ht="38.25" outlineLevel="6">
      <c r="A94" s="37">
        <v>79</v>
      </c>
      <c r="B94" s="5" t="s">
        <v>23</v>
      </c>
      <c r="C94" s="6" t="s">
        <v>6</v>
      </c>
      <c r="D94" s="6" t="s">
        <v>92</v>
      </c>
      <c r="E94" s="6" t="s">
        <v>96</v>
      </c>
      <c r="F94" s="6" t="s">
        <v>24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v>255000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255000</v>
      </c>
      <c r="AI94" s="8">
        <v>0</v>
      </c>
      <c r="AJ94" s="7">
        <v>0</v>
      </c>
      <c r="AK94" s="8">
        <v>0</v>
      </c>
      <c r="AL94" s="7">
        <v>0</v>
      </c>
    </row>
    <row r="95" spans="1:38" ht="25.5" outlineLevel="5">
      <c r="A95" s="11">
        <v>80</v>
      </c>
      <c r="B95" s="5" t="s">
        <v>97</v>
      </c>
      <c r="C95" s="6" t="s">
        <v>6</v>
      </c>
      <c r="D95" s="6" t="s">
        <v>92</v>
      </c>
      <c r="E95" s="6" t="s">
        <v>98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45000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45000</v>
      </c>
      <c r="AI95" s="8">
        <v>0</v>
      </c>
      <c r="AJ95" s="7">
        <v>0</v>
      </c>
      <c r="AK95" s="8">
        <v>0</v>
      </c>
      <c r="AL95" s="7">
        <v>0</v>
      </c>
    </row>
    <row r="96" spans="1:38" ht="41.25" customHeight="1" outlineLevel="6">
      <c r="A96" s="37">
        <v>81</v>
      </c>
      <c r="B96" s="5" t="s">
        <v>99</v>
      </c>
      <c r="C96" s="6" t="s">
        <v>6</v>
      </c>
      <c r="D96" s="6" t="s">
        <v>92</v>
      </c>
      <c r="E96" s="6" t="s">
        <v>98</v>
      </c>
      <c r="F96" s="6" t="s">
        <v>100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45000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45000</v>
      </c>
      <c r="AI96" s="8">
        <v>0</v>
      </c>
      <c r="AJ96" s="7">
        <v>0</v>
      </c>
      <c r="AK96" s="8">
        <v>0</v>
      </c>
      <c r="AL96" s="7">
        <v>0</v>
      </c>
    </row>
    <row r="97" spans="1:38" s="14" customFormat="1" ht="30" customHeight="1" outlineLevel="2">
      <c r="A97" s="11">
        <v>82</v>
      </c>
      <c r="B97" s="21" t="s">
        <v>441</v>
      </c>
      <c r="C97" s="18" t="s">
        <v>6</v>
      </c>
      <c r="D97" s="18" t="s">
        <v>101</v>
      </c>
      <c r="E97" s="18" t="s">
        <v>8</v>
      </c>
      <c r="F97" s="18" t="s">
        <v>9</v>
      </c>
      <c r="G97" s="18" t="s">
        <v>9</v>
      </c>
      <c r="H97" s="18"/>
      <c r="I97" s="18"/>
      <c r="J97" s="18"/>
      <c r="K97" s="18"/>
      <c r="L97" s="18"/>
      <c r="M97" s="19">
        <v>0</v>
      </c>
      <c r="N97" s="19">
        <f>N98</f>
        <v>99000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99000</v>
      </c>
      <c r="AI97" s="20">
        <v>0</v>
      </c>
      <c r="AJ97" s="19">
        <v>0</v>
      </c>
      <c r="AK97" s="20">
        <v>0</v>
      </c>
      <c r="AL97" s="19">
        <v>0</v>
      </c>
    </row>
    <row r="98" spans="1:38" ht="51" outlineLevel="3">
      <c r="A98" s="37">
        <v>83</v>
      </c>
      <c r="B98" s="5" t="s">
        <v>102</v>
      </c>
      <c r="C98" s="6" t="s">
        <v>6</v>
      </c>
      <c r="D98" s="6" t="s">
        <v>101</v>
      </c>
      <c r="E98" s="6" t="s">
        <v>103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N99+N102+N105</f>
        <v>99000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99000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4">
      <c r="A99" s="11">
        <v>84</v>
      </c>
      <c r="B99" s="5" t="s">
        <v>104</v>
      </c>
      <c r="C99" s="6" t="s">
        <v>6</v>
      </c>
      <c r="D99" s="6" t="s">
        <v>101</v>
      </c>
      <c r="E99" s="6" t="s">
        <v>105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30000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30000</v>
      </c>
      <c r="AI99" s="8">
        <v>0</v>
      </c>
      <c r="AJ99" s="7">
        <v>0</v>
      </c>
      <c r="AK99" s="8">
        <v>0</v>
      </c>
      <c r="AL99" s="7">
        <v>0</v>
      </c>
    </row>
    <row r="100" spans="1:38" ht="38.25" outlineLevel="5">
      <c r="A100" s="37">
        <v>85</v>
      </c>
      <c r="B100" s="5" t="s">
        <v>106</v>
      </c>
      <c r="C100" s="6" t="s">
        <v>6</v>
      </c>
      <c r="D100" s="6" t="s">
        <v>101</v>
      </c>
      <c r="E100" s="6" t="s">
        <v>107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30000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30000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11">
        <v>86</v>
      </c>
      <c r="B101" s="5" t="s">
        <v>23</v>
      </c>
      <c r="C101" s="6" t="s">
        <v>6</v>
      </c>
      <c r="D101" s="6" t="s">
        <v>101</v>
      </c>
      <c r="E101" s="6" t="s">
        <v>107</v>
      </c>
      <c r="F101" s="6" t="s">
        <v>24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30000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30000</v>
      </c>
      <c r="AI101" s="8">
        <v>0</v>
      </c>
      <c r="AJ101" s="7">
        <v>0</v>
      </c>
      <c r="AK101" s="8">
        <v>0</v>
      </c>
      <c r="AL101" s="7">
        <v>0</v>
      </c>
    </row>
    <row r="102" spans="1:38" ht="51" outlineLevel="4">
      <c r="A102" s="37">
        <v>87</v>
      </c>
      <c r="B102" s="5" t="s">
        <v>108</v>
      </c>
      <c r="C102" s="6" t="s">
        <v>6</v>
      </c>
      <c r="D102" s="6" t="s">
        <v>101</v>
      </c>
      <c r="E102" s="6" t="s">
        <v>109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59000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59000</v>
      </c>
      <c r="AI102" s="8">
        <v>0</v>
      </c>
      <c r="AJ102" s="7">
        <v>0</v>
      </c>
      <c r="AK102" s="8">
        <v>0</v>
      </c>
      <c r="AL102" s="7">
        <v>0</v>
      </c>
    </row>
    <row r="103" spans="1:38" ht="51" outlineLevel="5">
      <c r="A103" s="11">
        <v>88</v>
      </c>
      <c r="B103" s="5" t="s">
        <v>110</v>
      </c>
      <c r="C103" s="6" t="s">
        <v>6</v>
      </c>
      <c r="D103" s="6" t="s">
        <v>101</v>
      </c>
      <c r="E103" s="6" t="s">
        <v>111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59000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59000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38.25" outlineLevel="6">
      <c r="A104" s="37">
        <v>89</v>
      </c>
      <c r="B104" s="5" t="s">
        <v>23</v>
      </c>
      <c r="C104" s="6" t="s">
        <v>6</v>
      </c>
      <c r="D104" s="6" t="s">
        <v>101</v>
      </c>
      <c r="E104" s="6" t="s">
        <v>111</v>
      </c>
      <c r="F104" s="6" t="s">
        <v>24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v>59000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59000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29.25" customHeight="1" outlineLevel="4">
      <c r="A105" s="11">
        <v>90</v>
      </c>
      <c r="B105" s="5" t="s">
        <v>112</v>
      </c>
      <c r="C105" s="6" t="s">
        <v>6</v>
      </c>
      <c r="D105" s="6" t="s">
        <v>101</v>
      </c>
      <c r="E105" s="6" t="s">
        <v>113</v>
      </c>
      <c r="F105" s="6" t="s">
        <v>9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f>N106</f>
        <v>10000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10000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27" customHeight="1" outlineLevel="5">
      <c r="A106" s="37">
        <v>91</v>
      </c>
      <c r="B106" s="5" t="s">
        <v>114</v>
      </c>
      <c r="C106" s="6" t="s">
        <v>6</v>
      </c>
      <c r="D106" s="6" t="s">
        <v>101</v>
      </c>
      <c r="E106" s="6" t="s">
        <v>115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10000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10000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6">
      <c r="A107" s="11">
        <v>92</v>
      </c>
      <c r="B107" s="5" t="s">
        <v>23</v>
      </c>
      <c r="C107" s="6" t="s">
        <v>6</v>
      </c>
      <c r="D107" s="6" t="s">
        <v>101</v>
      </c>
      <c r="E107" s="6" t="s">
        <v>115</v>
      </c>
      <c r="F107" s="6" t="s">
        <v>24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v>10000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10000</v>
      </c>
      <c r="AI107" s="8">
        <v>0</v>
      </c>
      <c r="AJ107" s="7">
        <v>0</v>
      </c>
      <c r="AK107" s="8">
        <v>0</v>
      </c>
      <c r="AL107" s="7">
        <v>0</v>
      </c>
    </row>
    <row r="108" spans="1:38" s="14" customFormat="1" ht="14.25" outlineLevel="1">
      <c r="A108" s="37">
        <v>93</v>
      </c>
      <c r="B108" s="21" t="s">
        <v>442</v>
      </c>
      <c r="C108" s="18" t="s">
        <v>6</v>
      </c>
      <c r="D108" s="18" t="s">
        <v>116</v>
      </c>
      <c r="E108" s="18" t="s">
        <v>8</v>
      </c>
      <c r="F108" s="18" t="s">
        <v>9</v>
      </c>
      <c r="G108" s="18" t="s">
        <v>9</v>
      </c>
      <c r="H108" s="18"/>
      <c r="I108" s="18"/>
      <c r="J108" s="18"/>
      <c r="K108" s="18"/>
      <c r="L108" s="18"/>
      <c r="M108" s="19">
        <v>0</v>
      </c>
      <c r="N108" s="19">
        <f>+N109+N116+N125+N139+N146</f>
        <v>48532796.44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33382400</v>
      </c>
      <c r="AI108" s="20">
        <v>0</v>
      </c>
      <c r="AJ108" s="19">
        <v>0</v>
      </c>
      <c r="AK108" s="20">
        <v>0</v>
      </c>
      <c r="AL108" s="19">
        <v>0</v>
      </c>
    </row>
    <row r="109" spans="1:38" s="14" customFormat="1" ht="14.25" outlineLevel="2">
      <c r="A109" s="11">
        <v>94</v>
      </c>
      <c r="B109" s="21" t="s">
        <v>443</v>
      </c>
      <c r="C109" s="18" t="s">
        <v>6</v>
      </c>
      <c r="D109" s="18" t="s">
        <v>117</v>
      </c>
      <c r="E109" s="18" t="s">
        <v>8</v>
      </c>
      <c r="F109" s="18" t="s">
        <v>9</v>
      </c>
      <c r="G109" s="18" t="s">
        <v>9</v>
      </c>
      <c r="H109" s="18"/>
      <c r="I109" s="18"/>
      <c r="J109" s="18"/>
      <c r="K109" s="18"/>
      <c r="L109" s="18"/>
      <c r="M109" s="19">
        <v>0</v>
      </c>
      <c r="N109" s="19">
        <f>N110</f>
        <v>258755.16999999998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217700</v>
      </c>
      <c r="AI109" s="20">
        <v>0</v>
      </c>
      <c r="AJ109" s="19">
        <v>0</v>
      </c>
      <c r="AK109" s="20">
        <v>0</v>
      </c>
      <c r="AL109" s="19">
        <v>0</v>
      </c>
    </row>
    <row r="110" spans="1:38" ht="63.75" outlineLevel="3">
      <c r="A110" s="37">
        <v>95</v>
      </c>
      <c r="B110" s="5" t="s">
        <v>118</v>
      </c>
      <c r="C110" s="6" t="s">
        <v>6</v>
      </c>
      <c r="D110" s="6" t="s">
        <v>117</v>
      </c>
      <c r="E110" s="6" t="s">
        <v>119</v>
      </c>
      <c r="F110" s="6" t="s">
        <v>9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N111</f>
        <v>258755.16999999998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217700</v>
      </c>
      <c r="AI110" s="8">
        <v>0</v>
      </c>
      <c r="AJ110" s="7">
        <v>0</v>
      </c>
      <c r="AK110" s="8">
        <v>0</v>
      </c>
      <c r="AL110" s="7">
        <v>0</v>
      </c>
    </row>
    <row r="111" spans="1:38" ht="38.25" outlineLevel="4">
      <c r="A111" s="11">
        <v>96</v>
      </c>
      <c r="B111" s="5" t="s">
        <v>120</v>
      </c>
      <c r="C111" s="6" t="s">
        <v>6</v>
      </c>
      <c r="D111" s="6" t="s">
        <v>117</v>
      </c>
      <c r="E111" s="6" t="s">
        <v>121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N114+N112</f>
        <v>258755.16999999998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217700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4">
      <c r="A112" s="37">
        <v>97</v>
      </c>
      <c r="B112" s="5" t="s">
        <v>530</v>
      </c>
      <c r="C112" s="6" t="s">
        <v>6</v>
      </c>
      <c r="D112" s="6" t="s">
        <v>117</v>
      </c>
      <c r="E112" s="6" t="s">
        <v>203</v>
      </c>
      <c r="F112" s="6" t="s">
        <v>9</v>
      </c>
      <c r="G112" s="6"/>
      <c r="H112" s="6"/>
      <c r="I112" s="6"/>
      <c r="J112" s="6"/>
      <c r="K112" s="6"/>
      <c r="L112" s="6"/>
      <c r="M112" s="7"/>
      <c r="N112" s="7">
        <f>N113</f>
        <v>41055.17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8"/>
      <c r="AJ112" s="7"/>
      <c r="AK112" s="8"/>
      <c r="AL112" s="7"/>
    </row>
    <row r="113" spans="1:38" ht="15" outlineLevel="4">
      <c r="A113" s="11">
        <v>98</v>
      </c>
      <c r="B113" s="5" t="s">
        <v>531</v>
      </c>
      <c r="C113" s="6" t="s">
        <v>6</v>
      </c>
      <c r="D113" s="6" t="s">
        <v>117</v>
      </c>
      <c r="E113" s="6" t="s">
        <v>203</v>
      </c>
      <c r="F113" s="6" t="s">
        <v>26</v>
      </c>
      <c r="G113" s="6"/>
      <c r="H113" s="6"/>
      <c r="I113" s="6"/>
      <c r="J113" s="6"/>
      <c r="K113" s="6"/>
      <c r="L113" s="6"/>
      <c r="M113" s="7"/>
      <c r="N113" s="7">
        <v>41055.17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8"/>
      <c r="AJ113" s="7"/>
      <c r="AK113" s="8"/>
      <c r="AL113" s="7"/>
    </row>
    <row r="114" spans="1:38" ht="51" outlineLevel="5">
      <c r="A114" s="37">
        <v>99</v>
      </c>
      <c r="B114" s="5" t="s">
        <v>122</v>
      </c>
      <c r="C114" s="6" t="s">
        <v>6</v>
      </c>
      <c r="D114" s="6" t="s">
        <v>117</v>
      </c>
      <c r="E114" s="6" t="s">
        <v>123</v>
      </c>
      <c r="F114" s="6" t="s">
        <v>9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f>N115</f>
        <v>217700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217700</v>
      </c>
      <c r="AI114" s="8">
        <v>0</v>
      </c>
      <c r="AJ114" s="7">
        <v>0</v>
      </c>
      <c r="AK114" s="8">
        <v>0</v>
      </c>
      <c r="AL114" s="7">
        <v>0</v>
      </c>
    </row>
    <row r="115" spans="1:38" ht="38.25" outlineLevel="6">
      <c r="A115" s="11">
        <v>100</v>
      </c>
      <c r="B115" s="5" t="s">
        <v>23</v>
      </c>
      <c r="C115" s="6" t="s">
        <v>6</v>
      </c>
      <c r="D115" s="6" t="s">
        <v>117</v>
      </c>
      <c r="E115" s="6" t="s">
        <v>123</v>
      </c>
      <c r="F115" s="6" t="s">
        <v>24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v>217700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217700</v>
      </c>
      <c r="AI115" s="8">
        <v>0</v>
      </c>
      <c r="AJ115" s="7">
        <v>0</v>
      </c>
      <c r="AK115" s="8">
        <v>0</v>
      </c>
      <c r="AL115" s="7">
        <v>0</v>
      </c>
    </row>
    <row r="116" spans="1:38" s="14" customFormat="1" ht="14.25" outlineLevel="2">
      <c r="A116" s="37">
        <v>101</v>
      </c>
      <c r="B116" s="21" t="s">
        <v>444</v>
      </c>
      <c r="C116" s="18" t="s">
        <v>6</v>
      </c>
      <c r="D116" s="18" t="s">
        <v>124</v>
      </c>
      <c r="E116" s="18" t="s">
        <v>8</v>
      </c>
      <c r="F116" s="18" t="s">
        <v>9</v>
      </c>
      <c r="G116" s="18" t="s">
        <v>9</v>
      </c>
      <c r="H116" s="18"/>
      <c r="I116" s="18"/>
      <c r="J116" s="18"/>
      <c r="K116" s="18"/>
      <c r="L116" s="18"/>
      <c r="M116" s="19">
        <v>0</v>
      </c>
      <c r="N116" s="19">
        <f>N117</f>
        <v>15346000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15000000</v>
      </c>
      <c r="AI116" s="20">
        <v>0</v>
      </c>
      <c r="AJ116" s="19">
        <v>0</v>
      </c>
      <c r="AK116" s="20">
        <v>0</v>
      </c>
      <c r="AL116" s="19">
        <v>0</v>
      </c>
    </row>
    <row r="117" spans="1:38" ht="51" outlineLevel="3">
      <c r="A117" s="11">
        <v>102</v>
      </c>
      <c r="B117" s="5" t="s">
        <v>125</v>
      </c>
      <c r="C117" s="6" t="s">
        <v>6</v>
      </c>
      <c r="D117" s="6" t="s">
        <v>124</v>
      </c>
      <c r="E117" s="6" t="s">
        <v>126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</f>
        <v>15346000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15000000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38.25" outlineLevel="4">
      <c r="A118" s="37">
        <v>103</v>
      </c>
      <c r="B118" s="5" t="s">
        <v>127</v>
      </c>
      <c r="C118" s="6" t="s">
        <v>6</v>
      </c>
      <c r="D118" s="6" t="s">
        <v>124</v>
      </c>
      <c r="E118" s="6" t="s">
        <v>128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N119+N121+N123</f>
        <v>15346000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15000000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29.25" customHeight="1" outlineLevel="5">
      <c r="A119" s="11">
        <v>104</v>
      </c>
      <c r="B119" s="5" t="s">
        <v>129</v>
      </c>
      <c r="C119" s="6" t="s">
        <v>6</v>
      </c>
      <c r="D119" s="6" t="s">
        <v>124</v>
      </c>
      <c r="E119" s="6" t="s">
        <v>130</v>
      </c>
      <c r="F119" s="6" t="s">
        <v>9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f>N120</f>
        <v>14561000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14215000</v>
      </c>
      <c r="AI119" s="8">
        <v>0</v>
      </c>
      <c r="AJ119" s="7">
        <v>0</v>
      </c>
      <c r="AK119" s="8">
        <v>0</v>
      </c>
      <c r="AL119" s="7">
        <v>0</v>
      </c>
    </row>
    <row r="120" spans="1:38" ht="51" outlineLevel="6">
      <c r="A120" s="37">
        <v>105</v>
      </c>
      <c r="B120" s="5" t="s">
        <v>131</v>
      </c>
      <c r="C120" s="6" t="s">
        <v>6</v>
      </c>
      <c r="D120" s="6" t="s">
        <v>124</v>
      </c>
      <c r="E120" s="6" t="s">
        <v>130</v>
      </c>
      <c r="F120" s="6" t="s">
        <v>132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14215000+346000</f>
        <v>14561000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14215000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25.5" outlineLevel="5">
      <c r="A121" s="11">
        <v>106</v>
      </c>
      <c r="B121" s="5" t="s">
        <v>133</v>
      </c>
      <c r="C121" s="6" t="s">
        <v>6</v>
      </c>
      <c r="D121" s="6" t="s">
        <v>124</v>
      </c>
      <c r="E121" s="6" t="s">
        <v>134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285000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285000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51" outlineLevel="6">
      <c r="A122" s="37">
        <v>107</v>
      </c>
      <c r="B122" s="5" t="s">
        <v>131</v>
      </c>
      <c r="C122" s="6" t="s">
        <v>6</v>
      </c>
      <c r="D122" s="6" t="s">
        <v>124</v>
      </c>
      <c r="E122" s="6" t="s">
        <v>134</v>
      </c>
      <c r="F122" s="6" t="s">
        <v>132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v>285000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285000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25.5" outlineLevel="5">
      <c r="A123" s="11">
        <v>108</v>
      </c>
      <c r="B123" s="5" t="s">
        <v>135</v>
      </c>
      <c r="C123" s="6" t="s">
        <v>6</v>
      </c>
      <c r="D123" s="6" t="s">
        <v>124</v>
      </c>
      <c r="E123" s="6" t="s">
        <v>136</v>
      </c>
      <c r="F123" s="6" t="s">
        <v>9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f>N124</f>
        <v>500000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500000</v>
      </c>
      <c r="AI123" s="8">
        <v>0</v>
      </c>
      <c r="AJ123" s="7">
        <v>0</v>
      </c>
      <c r="AK123" s="8">
        <v>0</v>
      </c>
      <c r="AL123" s="7">
        <v>0</v>
      </c>
    </row>
    <row r="124" spans="1:38" ht="51" outlineLevel="6">
      <c r="A124" s="37">
        <v>109</v>
      </c>
      <c r="B124" s="5" t="s">
        <v>131</v>
      </c>
      <c r="C124" s="6" t="s">
        <v>6</v>
      </c>
      <c r="D124" s="6" t="s">
        <v>124</v>
      </c>
      <c r="E124" s="6" t="s">
        <v>136</v>
      </c>
      <c r="F124" s="6" t="s">
        <v>132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v>500000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500000</v>
      </c>
      <c r="AI124" s="8">
        <v>0</v>
      </c>
      <c r="AJ124" s="7">
        <v>0</v>
      </c>
      <c r="AK124" s="8">
        <v>0</v>
      </c>
      <c r="AL124" s="7">
        <v>0</v>
      </c>
    </row>
    <row r="125" spans="1:38" s="14" customFormat="1" ht="14.25" outlineLevel="2">
      <c r="A125" s="11">
        <v>110</v>
      </c>
      <c r="B125" s="21" t="s">
        <v>445</v>
      </c>
      <c r="C125" s="18" t="s">
        <v>6</v>
      </c>
      <c r="D125" s="18" t="s">
        <v>137</v>
      </c>
      <c r="E125" s="18" t="s">
        <v>8</v>
      </c>
      <c r="F125" s="18" t="s">
        <v>9</v>
      </c>
      <c r="G125" s="18" t="s">
        <v>9</v>
      </c>
      <c r="H125" s="18"/>
      <c r="I125" s="18"/>
      <c r="J125" s="18"/>
      <c r="K125" s="18"/>
      <c r="L125" s="18"/>
      <c r="M125" s="19">
        <v>0</v>
      </c>
      <c r="N125" s="19">
        <f>N126</f>
        <v>27765679.34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13103400</v>
      </c>
      <c r="AI125" s="20">
        <v>0</v>
      </c>
      <c r="AJ125" s="19">
        <v>0</v>
      </c>
      <c r="AK125" s="20">
        <v>0</v>
      </c>
      <c r="AL125" s="19">
        <v>0</v>
      </c>
    </row>
    <row r="126" spans="1:38" ht="51" outlineLevel="3">
      <c r="A126" s="37">
        <v>111</v>
      </c>
      <c r="B126" s="5" t="s">
        <v>125</v>
      </c>
      <c r="C126" s="6" t="s">
        <v>6</v>
      </c>
      <c r="D126" s="6" t="s">
        <v>137</v>
      </c>
      <c r="E126" s="6" t="s">
        <v>126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27765679.34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13103400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4">
      <c r="A127" s="11">
        <v>112</v>
      </c>
      <c r="B127" s="5" t="s">
        <v>138</v>
      </c>
      <c r="C127" s="6" t="s">
        <v>6</v>
      </c>
      <c r="D127" s="6" t="s">
        <v>137</v>
      </c>
      <c r="E127" s="6" t="s">
        <v>139</v>
      </c>
      <c r="F127" s="6" t="s">
        <v>9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f>N128+N130+N133+N137+N135</f>
        <v>27765679.34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13103400</v>
      </c>
      <c r="AI127" s="8">
        <v>0</v>
      </c>
      <c r="AJ127" s="7">
        <v>0</v>
      </c>
      <c r="AK127" s="8">
        <v>0</v>
      </c>
      <c r="AL127" s="7">
        <v>0</v>
      </c>
    </row>
    <row r="128" spans="1:38" ht="38.25" outlineLevel="5">
      <c r="A128" s="37">
        <v>113</v>
      </c>
      <c r="B128" s="5" t="s">
        <v>140</v>
      </c>
      <c r="C128" s="6" t="s">
        <v>6</v>
      </c>
      <c r="D128" s="6" t="s">
        <v>137</v>
      </c>
      <c r="E128" s="6" t="s">
        <v>141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1670000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1600000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38.25" outlineLevel="6">
      <c r="A129" s="11">
        <v>114</v>
      </c>
      <c r="B129" s="5" t="s">
        <v>23</v>
      </c>
      <c r="C129" s="6" t="s">
        <v>6</v>
      </c>
      <c r="D129" s="6" t="s">
        <v>137</v>
      </c>
      <c r="E129" s="6" t="s">
        <v>141</v>
      </c>
      <c r="F129" s="6" t="s">
        <v>24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f>1600000+70000</f>
        <v>1670000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1600000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25.5" outlineLevel="5">
      <c r="A130" s="37">
        <v>115</v>
      </c>
      <c r="B130" s="5" t="s">
        <v>142</v>
      </c>
      <c r="C130" s="6" t="s">
        <v>6</v>
      </c>
      <c r="D130" s="6" t="s">
        <v>137</v>
      </c>
      <c r="E130" s="6" t="s">
        <v>143</v>
      </c>
      <c r="F130" s="6" t="s">
        <v>9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f>N131+N132</f>
        <v>5633039.34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6097400</v>
      </c>
      <c r="AI130" s="8">
        <v>0</v>
      </c>
      <c r="AJ130" s="7">
        <v>0</v>
      </c>
      <c r="AK130" s="8">
        <v>0</v>
      </c>
      <c r="AL130" s="7">
        <v>0</v>
      </c>
    </row>
    <row r="131" spans="1:38" ht="38.25" outlineLevel="6">
      <c r="A131" s="11">
        <v>116</v>
      </c>
      <c r="B131" s="5" t="s">
        <v>23</v>
      </c>
      <c r="C131" s="6" t="s">
        <v>6</v>
      </c>
      <c r="D131" s="6" t="s">
        <v>137</v>
      </c>
      <c r="E131" s="6" t="s">
        <v>143</v>
      </c>
      <c r="F131" s="6" t="s">
        <v>24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f>6097400-508685</f>
        <v>5588715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6097400</v>
      </c>
      <c r="AI131" s="8">
        <v>0</v>
      </c>
      <c r="AJ131" s="7">
        <v>0</v>
      </c>
      <c r="AK131" s="8">
        <v>0</v>
      </c>
      <c r="AL131" s="7">
        <v>0</v>
      </c>
    </row>
    <row r="132" spans="1:38" ht="15" outlineLevel="6">
      <c r="A132" s="37">
        <v>117</v>
      </c>
      <c r="B132" s="44" t="s">
        <v>537</v>
      </c>
      <c r="C132" s="6" t="s">
        <v>6</v>
      </c>
      <c r="D132" s="6" t="s">
        <v>137</v>
      </c>
      <c r="E132" s="6" t="s">
        <v>143</v>
      </c>
      <c r="F132" s="6" t="s">
        <v>26</v>
      </c>
      <c r="G132" s="6"/>
      <c r="H132" s="6"/>
      <c r="I132" s="6"/>
      <c r="J132" s="6"/>
      <c r="K132" s="6"/>
      <c r="L132" s="6"/>
      <c r="M132" s="7"/>
      <c r="N132" s="7">
        <v>44324.34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8"/>
      <c r="AJ132" s="7"/>
      <c r="AK132" s="8"/>
      <c r="AL132" s="7"/>
    </row>
    <row r="133" spans="1:38" ht="28.5" customHeight="1" outlineLevel="5">
      <c r="A133" s="11">
        <v>118</v>
      </c>
      <c r="B133" s="5" t="s">
        <v>144</v>
      </c>
      <c r="C133" s="6" t="s">
        <v>6</v>
      </c>
      <c r="D133" s="6" t="s">
        <v>137</v>
      </c>
      <c r="E133" s="6" t="s">
        <v>145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2674640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1600000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38.25" outlineLevel="6">
      <c r="A134" s="37">
        <v>119</v>
      </c>
      <c r="B134" s="5" t="s">
        <v>23</v>
      </c>
      <c r="C134" s="6" t="s">
        <v>6</v>
      </c>
      <c r="D134" s="6" t="s">
        <v>137</v>
      </c>
      <c r="E134" s="6" t="s">
        <v>145</v>
      </c>
      <c r="F134" s="6" t="s">
        <v>24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f>1600000+524311+85968.34+464360.66</f>
        <v>2674640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1600000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38.25" outlineLevel="6">
      <c r="A135" s="11">
        <v>120</v>
      </c>
      <c r="B135" s="5" t="s">
        <v>528</v>
      </c>
      <c r="C135" s="6" t="s">
        <v>6</v>
      </c>
      <c r="D135" s="6" t="s">
        <v>137</v>
      </c>
      <c r="E135" s="6" t="s">
        <v>527</v>
      </c>
      <c r="F135" s="6" t="s">
        <v>9</v>
      </c>
      <c r="G135" s="6"/>
      <c r="H135" s="6"/>
      <c r="I135" s="6"/>
      <c r="J135" s="6"/>
      <c r="K135" s="6"/>
      <c r="L135" s="6"/>
      <c r="M135" s="7"/>
      <c r="N135" s="7">
        <f>N136</f>
        <v>13982000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8"/>
      <c r="AJ135" s="7"/>
      <c r="AK135" s="8"/>
      <c r="AL135" s="7"/>
    </row>
    <row r="136" spans="1:38" ht="38.25" outlineLevel="6">
      <c r="A136" s="37">
        <v>121</v>
      </c>
      <c r="B136" s="5" t="s">
        <v>23</v>
      </c>
      <c r="C136" s="6" t="s">
        <v>6</v>
      </c>
      <c r="D136" s="6" t="s">
        <v>137</v>
      </c>
      <c r="E136" s="6" t="s">
        <v>527</v>
      </c>
      <c r="F136" s="6" t="s">
        <v>24</v>
      </c>
      <c r="G136" s="6"/>
      <c r="H136" s="6"/>
      <c r="I136" s="6"/>
      <c r="J136" s="6"/>
      <c r="K136" s="6"/>
      <c r="L136" s="6"/>
      <c r="M136" s="7"/>
      <c r="N136" s="7">
        <v>13982000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8"/>
      <c r="AJ136" s="7"/>
      <c r="AK136" s="8"/>
      <c r="AL136" s="7"/>
    </row>
    <row r="137" spans="1:38" ht="25.5" outlineLevel="5">
      <c r="A137" s="11">
        <v>122</v>
      </c>
      <c r="B137" s="5" t="s">
        <v>146</v>
      </c>
      <c r="C137" s="6" t="s">
        <v>6</v>
      </c>
      <c r="D137" s="6" t="s">
        <v>137</v>
      </c>
      <c r="E137" s="6" t="s">
        <v>147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3806000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3806000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38.25" outlineLevel="6">
      <c r="A138" s="37">
        <v>123</v>
      </c>
      <c r="B138" s="5" t="s">
        <v>23</v>
      </c>
      <c r="C138" s="6" t="s">
        <v>6</v>
      </c>
      <c r="D138" s="6" t="s">
        <v>137</v>
      </c>
      <c r="E138" s="6" t="s">
        <v>147</v>
      </c>
      <c r="F138" s="6" t="s">
        <v>24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3806000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3806000</v>
      </c>
      <c r="AI138" s="8">
        <v>0</v>
      </c>
      <c r="AJ138" s="7">
        <v>0</v>
      </c>
      <c r="AK138" s="8">
        <v>0</v>
      </c>
      <c r="AL138" s="7">
        <v>0</v>
      </c>
    </row>
    <row r="139" spans="1:38" s="14" customFormat="1" ht="14.25" outlineLevel="2">
      <c r="A139" s="11">
        <v>124</v>
      </c>
      <c r="B139" s="21" t="s">
        <v>446</v>
      </c>
      <c r="C139" s="18" t="s">
        <v>6</v>
      </c>
      <c r="D139" s="18" t="s">
        <v>148</v>
      </c>
      <c r="E139" s="18" t="s">
        <v>8</v>
      </c>
      <c r="F139" s="18" t="s">
        <v>9</v>
      </c>
      <c r="G139" s="18" t="s">
        <v>9</v>
      </c>
      <c r="H139" s="18"/>
      <c r="I139" s="18"/>
      <c r="J139" s="18"/>
      <c r="K139" s="18"/>
      <c r="L139" s="18"/>
      <c r="M139" s="19">
        <v>0</v>
      </c>
      <c r="N139" s="19">
        <f>N140</f>
        <v>155000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155000</v>
      </c>
      <c r="AI139" s="20">
        <v>0</v>
      </c>
      <c r="AJ139" s="19">
        <v>0</v>
      </c>
      <c r="AK139" s="20">
        <v>0</v>
      </c>
      <c r="AL139" s="19">
        <v>0</v>
      </c>
    </row>
    <row r="140" spans="1:38" ht="51" outlineLevel="3">
      <c r="A140" s="37">
        <v>125</v>
      </c>
      <c r="B140" s="5" t="s">
        <v>125</v>
      </c>
      <c r="C140" s="6" t="s">
        <v>6</v>
      </c>
      <c r="D140" s="6" t="s">
        <v>148</v>
      </c>
      <c r="E140" s="6" t="s">
        <v>126</v>
      </c>
      <c r="F140" s="6" t="s">
        <v>9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f>N141</f>
        <v>155000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155000</v>
      </c>
      <c r="AI140" s="8">
        <v>0</v>
      </c>
      <c r="AJ140" s="7">
        <v>0</v>
      </c>
      <c r="AK140" s="8">
        <v>0</v>
      </c>
      <c r="AL140" s="7">
        <v>0</v>
      </c>
    </row>
    <row r="141" spans="1:38" ht="25.5" outlineLevel="4">
      <c r="A141" s="11">
        <v>126</v>
      </c>
      <c r="B141" s="5" t="s">
        <v>149</v>
      </c>
      <c r="C141" s="6" t="s">
        <v>6</v>
      </c>
      <c r="D141" s="6" t="s">
        <v>148</v>
      </c>
      <c r="E141" s="6" t="s">
        <v>150</v>
      </c>
      <c r="F141" s="6" t="s">
        <v>9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f>N142+N144</f>
        <v>155000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155000</v>
      </c>
      <c r="AI141" s="8">
        <v>0</v>
      </c>
      <c r="AJ141" s="7">
        <v>0</v>
      </c>
      <c r="AK141" s="8">
        <v>0</v>
      </c>
      <c r="AL141" s="7">
        <v>0</v>
      </c>
    </row>
    <row r="142" spans="1:38" ht="25.5" outlineLevel="5">
      <c r="A142" s="37">
        <v>127</v>
      </c>
      <c r="B142" s="5" t="s">
        <v>151</v>
      </c>
      <c r="C142" s="6" t="s">
        <v>6</v>
      </c>
      <c r="D142" s="6" t="s">
        <v>148</v>
      </c>
      <c r="E142" s="6" t="s">
        <v>152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92000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92000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6">
      <c r="A143" s="11">
        <v>128</v>
      </c>
      <c r="B143" s="5" t="s">
        <v>23</v>
      </c>
      <c r="C143" s="6" t="s">
        <v>6</v>
      </c>
      <c r="D143" s="6" t="s">
        <v>148</v>
      </c>
      <c r="E143" s="6" t="s">
        <v>152</v>
      </c>
      <c r="F143" s="6" t="s">
        <v>24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v>92000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92000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25.5" outlineLevel="5">
      <c r="A144" s="37">
        <v>129</v>
      </c>
      <c r="B144" s="5" t="s">
        <v>153</v>
      </c>
      <c r="C144" s="6" t="s">
        <v>6</v>
      </c>
      <c r="D144" s="6" t="s">
        <v>148</v>
      </c>
      <c r="E144" s="6" t="s">
        <v>154</v>
      </c>
      <c r="F144" s="6" t="s">
        <v>9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f>N145</f>
        <v>63000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63000</v>
      </c>
      <c r="AI144" s="8">
        <v>0</v>
      </c>
      <c r="AJ144" s="7">
        <v>0</v>
      </c>
      <c r="AK144" s="8">
        <v>0</v>
      </c>
      <c r="AL144" s="7">
        <v>0</v>
      </c>
    </row>
    <row r="145" spans="1:38" ht="38.25" outlineLevel="6">
      <c r="A145" s="11">
        <v>130</v>
      </c>
      <c r="B145" s="5" t="s">
        <v>23</v>
      </c>
      <c r="C145" s="6" t="s">
        <v>6</v>
      </c>
      <c r="D145" s="6" t="s">
        <v>148</v>
      </c>
      <c r="E145" s="6" t="s">
        <v>154</v>
      </c>
      <c r="F145" s="6" t="s">
        <v>24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v>63000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63000</v>
      </c>
      <c r="AI145" s="8">
        <v>0</v>
      </c>
      <c r="AJ145" s="7">
        <v>0</v>
      </c>
      <c r="AK145" s="8">
        <v>0</v>
      </c>
      <c r="AL145" s="7">
        <v>0</v>
      </c>
    </row>
    <row r="146" spans="1:38" s="14" customFormat="1" ht="25.5" outlineLevel="2">
      <c r="A146" s="37">
        <v>131</v>
      </c>
      <c r="B146" s="21" t="s">
        <v>447</v>
      </c>
      <c r="C146" s="18" t="s">
        <v>6</v>
      </c>
      <c r="D146" s="18" t="s">
        <v>155</v>
      </c>
      <c r="E146" s="18" t="s">
        <v>8</v>
      </c>
      <c r="F146" s="18" t="s">
        <v>9</v>
      </c>
      <c r="G146" s="18" t="s">
        <v>9</v>
      </c>
      <c r="H146" s="18"/>
      <c r="I146" s="18"/>
      <c r="J146" s="18"/>
      <c r="K146" s="18"/>
      <c r="L146" s="18"/>
      <c r="M146" s="19">
        <v>0</v>
      </c>
      <c r="N146" s="19">
        <f>N147+N150+N158</f>
        <v>5007361.93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4906300</v>
      </c>
      <c r="AI146" s="20">
        <v>0</v>
      </c>
      <c r="AJ146" s="19">
        <v>0</v>
      </c>
      <c r="AK146" s="20">
        <v>0</v>
      </c>
      <c r="AL146" s="19">
        <v>0</v>
      </c>
    </row>
    <row r="147" spans="1:38" ht="76.5" outlineLevel="3">
      <c r="A147" s="11">
        <v>132</v>
      </c>
      <c r="B147" s="5" t="s">
        <v>156</v>
      </c>
      <c r="C147" s="6" t="s">
        <v>6</v>
      </c>
      <c r="D147" s="6" t="s">
        <v>155</v>
      </c>
      <c r="E147" s="6" t="s">
        <v>157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</f>
        <v>200000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200000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76.5" outlineLevel="5">
      <c r="A148" s="37">
        <v>133</v>
      </c>
      <c r="B148" s="5" t="s">
        <v>158</v>
      </c>
      <c r="C148" s="6" t="s">
        <v>6</v>
      </c>
      <c r="D148" s="6" t="s">
        <v>155</v>
      </c>
      <c r="E148" s="6" t="s">
        <v>159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200000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200000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8.25" outlineLevel="6">
      <c r="A149" s="11">
        <v>134</v>
      </c>
      <c r="B149" s="5" t="s">
        <v>23</v>
      </c>
      <c r="C149" s="6" t="s">
        <v>6</v>
      </c>
      <c r="D149" s="6" t="s">
        <v>155</v>
      </c>
      <c r="E149" s="6" t="s">
        <v>159</v>
      </c>
      <c r="F149" s="6" t="s">
        <v>24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v>200000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200000</v>
      </c>
      <c r="AI149" s="8">
        <v>0</v>
      </c>
      <c r="AJ149" s="7">
        <v>0</v>
      </c>
      <c r="AK149" s="8">
        <v>0</v>
      </c>
      <c r="AL149" s="7">
        <v>0</v>
      </c>
    </row>
    <row r="150" spans="1:38" ht="54" customHeight="1" outlineLevel="3">
      <c r="A150" s="37">
        <v>135</v>
      </c>
      <c r="B150" s="5" t="s">
        <v>12</v>
      </c>
      <c r="C150" s="6" t="s">
        <v>6</v>
      </c>
      <c r="D150" s="6" t="s">
        <v>155</v>
      </c>
      <c r="E150" s="6" t="s">
        <v>13</v>
      </c>
      <c r="F150" s="6" t="s">
        <v>9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f>N151</f>
        <v>1053575.93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306300</v>
      </c>
      <c r="AI150" s="8">
        <v>0</v>
      </c>
      <c r="AJ150" s="7">
        <v>0</v>
      </c>
      <c r="AK150" s="8">
        <v>0</v>
      </c>
      <c r="AL150" s="7">
        <v>0</v>
      </c>
    </row>
    <row r="151" spans="1:38" ht="38.25" outlineLevel="4">
      <c r="A151" s="11">
        <v>136</v>
      </c>
      <c r="B151" s="5" t="s">
        <v>160</v>
      </c>
      <c r="C151" s="6" t="s">
        <v>6</v>
      </c>
      <c r="D151" s="6" t="s">
        <v>155</v>
      </c>
      <c r="E151" s="6" t="s">
        <v>161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N154+N156+N152</f>
        <v>1053575.93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306300</v>
      </c>
      <c r="AI151" s="8">
        <v>0</v>
      </c>
      <c r="AJ151" s="7">
        <v>0</v>
      </c>
      <c r="AK151" s="8">
        <v>0</v>
      </c>
      <c r="AL151" s="7">
        <v>0</v>
      </c>
    </row>
    <row r="152" spans="1:38" ht="41.25" customHeight="1" outlineLevel="6">
      <c r="A152" s="37">
        <v>137</v>
      </c>
      <c r="B152" s="5" t="s">
        <v>163</v>
      </c>
      <c r="C152" s="6" t="s">
        <v>6</v>
      </c>
      <c r="D152" s="6" t="s">
        <v>155</v>
      </c>
      <c r="E152" s="6" t="s">
        <v>538</v>
      </c>
      <c r="F152" s="6" t="s">
        <v>9</v>
      </c>
      <c r="G152" s="6"/>
      <c r="H152" s="6"/>
      <c r="I152" s="6"/>
      <c r="J152" s="6"/>
      <c r="K152" s="6"/>
      <c r="L152" s="6"/>
      <c r="M152" s="7"/>
      <c r="N152" s="7">
        <f>N153</f>
        <v>18200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8"/>
      <c r="AJ152" s="7"/>
      <c r="AK152" s="8"/>
      <c r="AL152" s="7"/>
    </row>
    <row r="153" spans="1:38" ht="41.25" customHeight="1" outlineLevel="6">
      <c r="A153" s="11">
        <v>138</v>
      </c>
      <c r="B153" s="5" t="s">
        <v>99</v>
      </c>
      <c r="C153" s="6" t="s">
        <v>6</v>
      </c>
      <c r="D153" s="6" t="s">
        <v>155</v>
      </c>
      <c r="E153" s="6" t="s">
        <v>538</v>
      </c>
      <c r="F153" s="6" t="s">
        <v>100</v>
      </c>
      <c r="G153" s="6"/>
      <c r="H153" s="6"/>
      <c r="I153" s="6"/>
      <c r="J153" s="6"/>
      <c r="K153" s="6"/>
      <c r="L153" s="6"/>
      <c r="M153" s="7"/>
      <c r="N153" s="7">
        <v>18200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8"/>
      <c r="AJ153" s="7"/>
      <c r="AK153" s="8"/>
      <c r="AL153" s="7"/>
    </row>
    <row r="154" spans="1:38" ht="76.5" outlineLevel="6">
      <c r="A154" s="37">
        <v>139</v>
      </c>
      <c r="B154" s="5" t="s">
        <v>526</v>
      </c>
      <c r="C154" s="6" t="s">
        <v>6</v>
      </c>
      <c r="D154" s="6" t="s">
        <v>155</v>
      </c>
      <c r="E154" s="6" t="s">
        <v>519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735375.9299999999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8"/>
      <c r="AJ154" s="7"/>
      <c r="AK154" s="8"/>
      <c r="AL154" s="7"/>
    </row>
    <row r="155" spans="1:38" ht="41.25" customHeight="1" outlineLevel="6">
      <c r="A155" s="11">
        <v>140</v>
      </c>
      <c r="B155" s="5" t="s">
        <v>99</v>
      </c>
      <c r="C155" s="6" t="s">
        <v>6</v>
      </c>
      <c r="D155" s="6" t="s">
        <v>155</v>
      </c>
      <c r="E155" s="6" t="s">
        <v>519</v>
      </c>
      <c r="F155" s="6" t="s">
        <v>100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f>516900+218475.93</f>
        <v>735375.9299999999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8"/>
      <c r="AJ155" s="7"/>
      <c r="AK155" s="8"/>
      <c r="AL155" s="7"/>
    </row>
    <row r="156" spans="1:38" ht="41.25" customHeight="1" outlineLevel="6">
      <c r="A156" s="37">
        <v>141</v>
      </c>
      <c r="B156" s="5" t="s">
        <v>162</v>
      </c>
      <c r="C156" s="6" t="s">
        <v>6</v>
      </c>
      <c r="D156" s="6" t="s">
        <v>155</v>
      </c>
      <c r="E156" s="6" t="s">
        <v>516</v>
      </c>
      <c r="F156" s="6" t="s">
        <v>9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f>N157</f>
        <v>300000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8"/>
      <c r="AJ156" s="7"/>
      <c r="AK156" s="8"/>
      <c r="AL156" s="7"/>
    </row>
    <row r="157" spans="1:38" ht="41.25" customHeight="1" outlineLevel="6">
      <c r="A157" s="11">
        <v>142</v>
      </c>
      <c r="B157" s="5" t="s">
        <v>99</v>
      </c>
      <c r="C157" s="6" t="s">
        <v>6</v>
      </c>
      <c r="D157" s="6" t="s">
        <v>155</v>
      </c>
      <c r="E157" s="6" t="s">
        <v>516</v>
      </c>
      <c r="F157" s="6" t="s">
        <v>100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v>300000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8"/>
      <c r="AJ157" s="7"/>
      <c r="AK157" s="8"/>
      <c r="AL157" s="7"/>
    </row>
    <row r="158" spans="1:38" ht="51" outlineLevel="3">
      <c r="A158" s="37">
        <v>143</v>
      </c>
      <c r="B158" s="5" t="s">
        <v>125</v>
      </c>
      <c r="C158" s="6" t="s">
        <v>6</v>
      </c>
      <c r="D158" s="6" t="s">
        <v>155</v>
      </c>
      <c r="E158" s="6" t="s">
        <v>126</v>
      </c>
      <c r="F158" s="6" t="s">
        <v>9</v>
      </c>
      <c r="G158" s="6" t="s">
        <v>9</v>
      </c>
      <c r="H158" s="6"/>
      <c r="I158" s="6"/>
      <c r="J158" s="6"/>
      <c r="K158" s="6"/>
      <c r="L158" s="6"/>
      <c r="M158" s="7">
        <v>0</v>
      </c>
      <c r="N158" s="7">
        <f>N159</f>
        <v>3753786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4400000</v>
      </c>
      <c r="AI158" s="8">
        <v>0</v>
      </c>
      <c r="AJ158" s="7">
        <v>0</v>
      </c>
      <c r="AK158" s="8">
        <v>0</v>
      </c>
      <c r="AL158" s="7">
        <v>0</v>
      </c>
    </row>
    <row r="159" spans="1:38" ht="38.25" outlineLevel="4">
      <c r="A159" s="11">
        <v>144</v>
      </c>
      <c r="B159" s="5" t="s">
        <v>127</v>
      </c>
      <c r="C159" s="6" t="s">
        <v>6</v>
      </c>
      <c r="D159" s="6" t="s">
        <v>155</v>
      </c>
      <c r="E159" s="6" t="s">
        <v>128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</f>
        <v>3753786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4400000</v>
      </c>
      <c r="AI159" s="8">
        <v>0</v>
      </c>
      <c r="AJ159" s="7">
        <v>0</v>
      </c>
      <c r="AK159" s="8">
        <v>0</v>
      </c>
      <c r="AL159" s="7">
        <v>0</v>
      </c>
    </row>
    <row r="160" spans="1:38" ht="38.25" outlineLevel="5">
      <c r="A160" s="37">
        <v>145</v>
      </c>
      <c r="B160" s="5" t="s">
        <v>164</v>
      </c>
      <c r="C160" s="6" t="s">
        <v>6</v>
      </c>
      <c r="D160" s="6" t="s">
        <v>155</v>
      </c>
      <c r="E160" s="6" t="s">
        <v>165</v>
      </c>
      <c r="F160" s="6" t="s">
        <v>9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f>N161</f>
        <v>3753786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4400000</v>
      </c>
      <c r="AI160" s="8">
        <v>0</v>
      </c>
      <c r="AJ160" s="7">
        <v>0</v>
      </c>
      <c r="AK160" s="8">
        <v>0</v>
      </c>
      <c r="AL160" s="7">
        <v>0</v>
      </c>
    </row>
    <row r="161" spans="1:38" ht="38.25" outlineLevel="6">
      <c r="A161" s="11">
        <v>146</v>
      </c>
      <c r="B161" s="5" t="s">
        <v>23</v>
      </c>
      <c r="C161" s="6" t="s">
        <v>6</v>
      </c>
      <c r="D161" s="6" t="s">
        <v>155</v>
      </c>
      <c r="E161" s="6" t="s">
        <v>165</v>
      </c>
      <c r="F161" s="6" t="s">
        <v>24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4400000-646214</f>
        <v>3753786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4400000</v>
      </c>
      <c r="AI161" s="8">
        <v>0</v>
      </c>
      <c r="AJ161" s="7">
        <v>0</v>
      </c>
      <c r="AK161" s="8">
        <v>0</v>
      </c>
      <c r="AL161" s="7">
        <v>0</v>
      </c>
    </row>
    <row r="162" spans="1:38" s="14" customFormat="1" ht="14.25" outlineLevel="1">
      <c r="A162" s="37">
        <v>147</v>
      </c>
      <c r="B162" s="21" t="s">
        <v>448</v>
      </c>
      <c r="C162" s="18" t="s">
        <v>6</v>
      </c>
      <c r="D162" s="18" t="s">
        <v>166</v>
      </c>
      <c r="E162" s="18" t="s">
        <v>8</v>
      </c>
      <c r="F162" s="18" t="s">
        <v>9</v>
      </c>
      <c r="G162" s="18" t="s">
        <v>9</v>
      </c>
      <c r="H162" s="18"/>
      <c r="I162" s="18"/>
      <c r="J162" s="18"/>
      <c r="K162" s="18"/>
      <c r="L162" s="18"/>
      <c r="M162" s="19">
        <v>0</v>
      </c>
      <c r="N162" s="19">
        <f>N163+N183+N195+N210</f>
        <v>175853643.74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65871700</v>
      </c>
      <c r="AI162" s="20">
        <v>0</v>
      </c>
      <c r="AJ162" s="19">
        <v>0</v>
      </c>
      <c r="AK162" s="20">
        <v>0</v>
      </c>
      <c r="AL162" s="19">
        <v>0</v>
      </c>
    </row>
    <row r="163" spans="1:38" s="14" customFormat="1" ht="14.25" outlineLevel="2">
      <c r="A163" s="11">
        <v>148</v>
      </c>
      <c r="B163" s="21" t="s">
        <v>449</v>
      </c>
      <c r="C163" s="18" t="s">
        <v>6</v>
      </c>
      <c r="D163" s="18" t="s">
        <v>167</v>
      </c>
      <c r="E163" s="18" t="s">
        <v>8</v>
      </c>
      <c r="F163" s="18" t="s">
        <v>9</v>
      </c>
      <c r="G163" s="18" t="s">
        <v>9</v>
      </c>
      <c r="H163" s="18"/>
      <c r="I163" s="18"/>
      <c r="J163" s="18"/>
      <c r="K163" s="18"/>
      <c r="L163" s="18"/>
      <c r="M163" s="19">
        <v>0</v>
      </c>
      <c r="N163" s="19">
        <f>N164+N175</f>
        <v>122754559.91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35046700</v>
      </c>
      <c r="AI163" s="20">
        <v>0</v>
      </c>
      <c r="AJ163" s="19">
        <v>0</v>
      </c>
      <c r="AK163" s="20">
        <v>0</v>
      </c>
      <c r="AL163" s="19">
        <v>0</v>
      </c>
    </row>
    <row r="164" spans="1:38" ht="41.25" customHeight="1" outlineLevel="3">
      <c r="A164" s="37">
        <v>149</v>
      </c>
      <c r="B164" s="5" t="s">
        <v>168</v>
      </c>
      <c r="C164" s="6" t="s">
        <v>6</v>
      </c>
      <c r="D164" s="6" t="s">
        <v>167</v>
      </c>
      <c r="E164" s="6" t="s">
        <v>169</v>
      </c>
      <c r="F164" s="6" t="s">
        <v>9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f>N165+N170</f>
        <v>10950700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5750700</v>
      </c>
      <c r="AI164" s="8">
        <v>0</v>
      </c>
      <c r="AJ164" s="7">
        <v>0</v>
      </c>
      <c r="AK164" s="8">
        <v>0</v>
      </c>
      <c r="AL164" s="7">
        <v>0</v>
      </c>
    </row>
    <row r="165" spans="1:38" ht="51" outlineLevel="4">
      <c r="A165" s="11">
        <v>150</v>
      </c>
      <c r="B165" s="5" t="s">
        <v>170</v>
      </c>
      <c r="C165" s="6" t="s">
        <v>6</v>
      </c>
      <c r="D165" s="6" t="s">
        <v>167</v>
      </c>
      <c r="E165" s="6" t="s">
        <v>171</v>
      </c>
      <c r="F165" s="6" t="s">
        <v>9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N166+N168</f>
        <v>8700700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3500700</v>
      </c>
      <c r="AI165" s="8">
        <v>0</v>
      </c>
      <c r="AJ165" s="7">
        <v>0</v>
      </c>
      <c r="AK165" s="8">
        <v>0</v>
      </c>
      <c r="AL165" s="7">
        <v>0</v>
      </c>
    </row>
    <row r="166" spans="1:38" ht="25.5" outlineLevel="5">
      <c r="A166" s="37">
        <v>151</v>
      </c>
      <c r="B166" s="5" t="s">
        <v>172</v>
      </c>
      <c r="C166" s="6" t="s">
        <v>6</v>
      </c>
      <c r="D166" s="6" t="s">
        <v>167</v>
      </c>
      <c r="E166" s="6" t="s">
        <v>173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</f>
        <v>3500700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3500700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6">
      <c r="A167" s="11">
        <v>152</v>
      </c>
      <c r="B167" s="5" t="s">
        <v>23</v>
      </c>
      <c r="C167" s="6" t="s">
        <v>6</v>
      </c>
      <c r="D167" s="6" t="s">
        <v>167</v>
      </c>
      <c r="E167" s="6" t="s">
        <v>173</v>
      </c>
      <c r="F167" s="6" t="s">
        <v>24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v>3500700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3500700</v>
      </c>
      <c r="AI167" s="8">
        <v>0</v>
      </c>
      <c r="AJ167" s="7">
        <v>0</v>
      </c>
      <c r="AK167" s="8">
        <v>0</v>
      </c>
      <c r="AL167" s="7">
        <v>0</v>
      </c>
    </row>
    <row r="168" spans="1:38" ht="38.25" outlineLevel="6">
      <c r="A168" s="37">
        <v>153</v>
      </c>
      <c r="B168" s="5" t="s">
        <v>484</v>
      </c>
      <c r="C168" s="6" t="s">
        <v>6</v>
      </c>
      <c r="D168" s="6" t="s">
        <v>167</v>
      </c>
      <c r="E168" s="6" t="s">
        <v>485</v>
      </c>
      <c r="F168" s="6" t="s">
        <v>9</v>
      </c>
      <c r="G168" s="6"/>
      <c r="H168" s="6"/>
      <c r="I168" s="6"/>
      <c r="J168" s="6"/>
      <c r="K168" s="6"/>
      <c r="L168" s="6"/>
      <c r="M168" s="7"/>
      <c r="N168" s="7">
        <f>N169</f>
        <v>5200000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8"/>
      <c r="AJ168" s="7"/>
      <c r="AK168" s="8"/>
      <c r="AL168" s="7"/>
    </row>
    <row r="169" spans="1:38" ht="51" outlineLevel="6">
      <c r="A169" s="11">
        <v>154</v>
      </c>
      <c r="B169" s="5" t="s">
        <v>131</v>
      </c>
      <c r="C169" s="6" t="s">
        <v>6</v>
      </c>
      <c r="D169" s="6" t="s">
        <v>167</v>
      </c>
      <c r="E169" s="6" t="s">
        <v>485</v>
      </c>
      <c r="F169" s="6" t="s">
        <v>132</v>
      </c>
      <c r="G169" s="6"/>
      <c r="H169" s="6"/>
      <c r="I169" s="6"/>
      <c r="J169" s="6"/>
      <c r="K169" s="6"/>
      <c r="L169" s="6"/>
      <c r="M169" s="7"/>
      <c r="N169" s="7">
        <f>1500000+500000+2000000+1200000</f>
        <v>5200000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8"/>
      <c r="AJ169" s="7"/>
      <c r="AK169" s="8"/>
      <c r="AL169" s="7"/>
    </row>
    <row r="170" spans="1:38" ht="38.25" outlineLevel="4">
      <c r="A170" s="37">
        <v>155</v>
      </c>
      <c r="B170" s="5" t="s">
        <v>174</v>
      </c>
      <c r="C170" s="6" t="s">
        <v>6</v>
      </c>
      <c r="D170" s="6" t="s">
        <v>167</v>
      </c>
      <c r="E170" s="6" t="s">
        <v>175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N171+N173</f>
        <v>2250000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2250000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5">
      <c r="A171" s="11">
        <v>156</v>
      </c>
      <c r="B171" s="5" t="s">
        <v>176</v>
      </c>
      <c r="C171" s="6" t="s">
        <v>6</v>
      </c>
      <c r="D171" s="6" t="s">
        <v>167</v>
      </c>
      <c r="E171" s="6" t="s">
        <v>177</v>
      </c>
      <c r="F171" s="6" t="s">
        <v>9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N172</f>
        <v>1000000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1000000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38.25" outlineLevel="6">
      <c r="A172" s="37">
        <v>157</v>
      </c>
      <c r="B172" s="5" t="s">
        <v>23</v>
      </c>
      <c r="C172" s="6" t="s">
        <v>6</v>
      </c>
      <c r="D172" s="6" t="s">
        <v>167</v>
      </c>
      <c r="E172" s="6" t="s">
        <v>177</v>
      </c>
      <c r="F172" s="6" t="s">
        <v>24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v>1000000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1000000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25.5" outlineLevel="5">
      <c r="A173" s="11">
        <v>158</v>
      </c>
      <c r="B173" s="5" t="s">
        <v>178</v>
      </c>
      <c r="C173" s="6" t="s">
        <v>6</v>
      </c>
      <c r="D173" s="6" t="s">
        <v>167</v>
      </c>
      <c r="E173" s="6" t="s">
        <v>179</v>
      </c>
      <c r="F173" s="6" t="s">
        <v>9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f>N174</f>
        <v>1250000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1250000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38.25" outlineLevel="6">
      <c r="A174" s="37">
        <v>159</v>
      </c>
      <c r="B174" s="5" t="s">
        <v>23</v>
      </c>
      <c r="C174" s="6" t="s">
        <v>6</v>
      </c>
      <c r="D174" s="6" t="s">
        <v>167</v>
      </c>
      <c r="E174" s="6" t="s">
        <v>179</v>
      </c>
      <c r="F174" s="6" t="s">
        <v>24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v>1250000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1250000</v>
      </c>
      <c r="AI174" s="8">
        <v>0</v>
      </c>
      <c r="AJ174" s="7">
        <v>0</v>
      </c>
      <c r="AK174" s="8">
        <v>0</v>
      </c>
      <c r="AL174" s="7">
        <v>0</v>
      </c>
    </row>
    <row r="175" spans="1:38" ht="63.75" outlineLevel="3">
      <c r="A175" s="11">
        <v>160</v>
      </c>
      <c r="B175" s="5" t="s">
        <v>118</v>
      </c>
      <c r="C175" s="6" t="s">
        <v>6</v>
      </c>
      <c r="D175" s="6" t="s">
        <v>167</v>
      </c>
      <c r="E175" s="6" t="s">
        <v>119</v>
      </c>
      <c r="F175" s="6" t="s">
        <v>9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f>N176</f>
        <v>111803859.91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29296000</v>
      </c>
      <c r="AI175" s="8">
        <v>0</v>
      </c>
      <c r="AJ175" s="7">
        <v>0</v>
      </c>
      <c r="AK175" s="8">
        <v>0</v>
      </c>
      <c r="AL175" s="7">
        <v>0</v>
      </c>
    </row>
    <row r="176" spans="1:38" ht="38.25" outlineLevel="4">
      <c r="A176" s="37">
        <v>161</v>
      </c>
      <c r="B176" s="5" t="s">
        <v>180</v>
      </c>
      <c r="C176" s="6" t="s">
        <v>6</v>
      </c>
      <c r="D176" s="6" t="s">
        <v>167</v>
      </c>
      <c r="E176" s="6" t="s">
        <v>181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N177+N179+N181</f>
        <v>111803859.91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29296000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38.25" outlineLevel="5">
      <c r="A177" s="11">
        <v>162</v>
      </c>
      <c r="B177" s="5" t="s">
        <v>182</v>
      </c>
      <c r="C177" s="6" t="s">
        <v>6</v>
      </c>
      <c r="D177" s="6" t="s">
        <v>167</v>
      </c>
      <c r="E177" s="6" t="s">
        <v>183</v>
      </c>
      <c r="F177" s="6" t="s">
        <v>9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f>N178</f>
        <v>34111395.66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29296000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15" outlineLevel="6">
      <c r="A178" s="37">
        <v>163</v>
      </c>
      <c r="B178" s="5" t="s">
        <v>184</v>
      </c>
      <c r="C178" s="6" t="s">
        <v>6</v>
      </c>
      <c r="D178" s="6" t="s">
        <v>167</v>
      </c>
      <c r="E178" s="6" t="s">
        <v>183</v>
      </c>
      <c r="F178" s="6" t="s">
        <v>185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f>27796000-3850000-2000000-2402000-346000-1415726.34-1003792-257086+17590000</f>
        <v>34111395.66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29296000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51" outlineLevel="6">
      <c r="A179" s="11">
        <v>164</v>
      </c>
      <c r="B179" s="5" t="s">
        <v>511</v>
      </c>
      <c r="C179" s="6" t="s">
        <v>6</v>
      </c>
      <c r="D179" s="6" t="s">
        <v>167</v>
      </c>
      <c r="E179" s="6" t="s">
        <v>512</v>
      </c>
      <c r="F179" s="6" t="s">
        <v>9</v>
      </c>
      <c r="G179" s="6"/>
      <c r="H179" s="6"/>
      <c r="I179" s="6"/>
      <c r="J179" s="6"/>
      <c r="K179" s="6"/>
      <c r="L179" s="6"/>
      <c r="M179" s="7"/>
      <c r="N179" s="7">
        <f>N180</f>
        <v>75490464.25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8"/>
      <c r="AJ179" s="7"/>
      <c r="AK179" s="8"/>
      <c r="AL179" s="7"/>
    </row>
    <row r="180" spans="1:38" ht="15" outlineLevel="6">
      <c r="A180" s="37">
        <v>165</v>
      </c>
      <c r="B180" s="5" t="s">
        <v>184</v>
      </c>
      <c r="C180" s="6" t="s">
        <v>6</v>
      </c>
      <c r="D180" s="6" t="s">
        <v>167</v>
      </c>
      <c r="E180" s="6" t="s">
        <v>512</v>
      </c>
      <c r="F180" s="6" t="s">
        <v>185</v>
      </c>
      <c r="G180" s="6"/>
      <c r="H180" s="6"/>
      <c r="I180" s="6"/>
      <c r="J180" s="6"/>
      <c r="K180" s="6"/>
      <c r="L180" s="6"/>
      <c r="M180" s="7"/>
      <c r="N180" s="7">
        <f>34167864.25+41322600</f>
        <v>75490464.25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8"/>
      <c r="AJ180" s="7"/>
      <c r="AK180" s="8"/>
      <c r="AL180" s="7"/>
    </row>
    <row r="181" spans="1:38" ht="51" outlineLevel="6">
      <c r="A181" s="11">
        <v>166</v>
      </c>
      <c r="B181" s="5" t="s">
        <v>517</v>
      </c>
      <c r="C181" s="6" t="s">
        <v>6</v>
      </c>
      <c r="D181" s="6" t="s">
        <v>167</v>
      </c>
      <c r="E181" s="6" t="s">
        <v>518</v>
      </c>
      <c r="F181" s="6" t="s">
        <v>9</v>
      </c>
      <c r="G181" s="6"/>
      <c r="H181" s="6"/>
      <c r="I181" s="6"/>
      <c r="J181" s="6"/>
      <c r="K181" s="6"/>
      <c r="L181" s="6"/>
      <c r="M181" s="7"/>
      <c r="N181" s="7">
        <f>N182</f>
        <v>2202000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8"/>
      <c r="AJ181" s="7"/>
      <c r="AK181" s="8"/>
      <c r="AL181" s="7"/>
    </row>
    <row r="182" spans="1:38" ht="15" outlineLevel="6">
      <c r="A182" s="37">
        <v>167</v>
      </c>
      <c r="B182" s="5" t="s">
        <v>184</v>
      </c>
      <c r="C182" s="6" t="s">
        <v>6</v>
      </c>
      <c r="D182" s="6" t="s">
        <v>167</v>
      </c>
      <c r="E182" s="6" t="s">
        <v>518</v>
      </c>
      <c r="F182" s="6" t="s">
        <v>185</v>
      </c>
      <c r="G182" s="6"/>
      <c r="H182" s="6"/>
      <c r="I182" s="6"/>
      <c r="J182" s="6"/>
      <c r="K182" s="6"/>
      <c r="L182" s="6"/>
      <c r="M182" s="7"/>
      <c r="N182" s="7">
        <f>2402000-200000</f>
        <v>2202000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8"/>
      <c r="AJ182" s="7"/>
      <c r="AK182" s="8"/>
      <c r="AL182" s="7"/>
    </row>
    <row r="183" spans="1:38" s="14" customFormat="1" ht="14.25" outlineLevel="2">
      <c r="A183" s="11">
        <v>168</v>
      </c>
      <c r="B183" s="21" t="s">
        <v>450</v>
      </c>
      <c r="C183" s="18" t="s">
        <v>6</v>
      </c>
      <c r="D183" s="18" t="s">
        <v>186</v>
      </c>
      <c r="E183" s="18" t="s">
        <v>8</v>
      </c>
      <c r="F183" s="18" t="s">
        <v>9</v>
      </c>
      <c r="G183" s="18" t="s">
        <v>9</v>
      </c>
      <c r="H183" s="18"/>
      <c r="I183" s="18"/>
      <c r="J183" s="18"/>
      <c r="K183" s="18"/>
      <c r="L183" s="18"/>
      <c r="M183" s="19">
        <v>0</v>
      </c>
      <c r="N183" s="19">
        <f>N184+N192</f>
        <v>38653222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17056000</v>
      </c>
      <c r="AI183" s="20">
        <v>0</v>
      </c>
      <c r="AJ183" s="19">
        <v>0</v>
      </c>
      <c r="AK183" s="20">
        <v>0</v>
      </c>
      <c r="AL183" s="19">
        <v>0</v>
      </c>
    </row>
    <row r="184" spans="1:38" ht="63.75" outlineLevel="3">
      <c r="A184" s="37">
        <v>169</v>
      </c>
      <c r="B184" s="5" t="s">
        <v>118</v>
      </c>
      <c r="C184" s="6" t="s">
        <v>6</v>
      </c>
      <c r="D184" s="6" t="s">
        <v>186</v>
      </c>
      <c r="E184" s="6" t="s">
        <v>119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</f>
        <v>38653222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17056000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78.75" customHeight="1" outlineLevel="4">
      <c r="A185" s="11">
        <v>170</v>
      </c>
      <c r="B185" s="5" t="s">
        <v>187</v>
      </c>
      <c r="C185" s="6" t="s">
        <v>6</v>
      </c>
      <c r="D185" s="6" t="s">
        <v>186</v>
      </c>
      <c r="E185" s="6" t="s">
        <v>188</v>
      </c>
      <c r="F185" s="6" t="s">
        <v>9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f>N186+N190</f>
        <v>38653222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17056000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38.25" outlineLevel="5">
      <c r="A186" s="37">
        <v>171</v>
      </c>
      <c r="B186" s="5" t="s">
        <v>189</v>
      </c>
      <c r="C186" s="6" t="s">
        <v>6</v>
      </c>
      <c r="D186" s="6" t="s">
        <v>186</v>
      </c>
      <c r="E186" s="6" t="s">
        <v>190</v>
      </c>
      <c r="F186" s="6" t="s">
        <v>9</v>
      </c>
      <c r="G186" s="6" t="s">
        <v>9</v>
      </c>
      <c r="H186" s="6"/>
      <c r="I186" s="6"/>
      <c r="J186" s="6"/>
      <c r="K186" s="6"/>
      <c r="L186" s="6"/>
      <c r="M186" s="7">
        <v>0</v>
      </c>
      <c r="N186" s="7">
        <f>N187+N188+N189</f>
        <v>18577322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17056000</v>
      </c>
      <c r="AI186" s="8">
        <v>0</v>
      </c>
      <c r="AJ186" s="7">
        <v>0</v>
      </c>
      <c r="AK186" s="8">
        <v>0</v>
      </c>
      <c r="AL186" s="7">
        <v>0</v>
      </c>
    </row>
    <row r="187" spans="1:38" ht="38.25" outlineLevel="6">
      <c r="A187" s="11">
        <v>172</v>
      </c>
      <c r="B187" s="5" t="s">
        <v>23</v>
      </c>
      <c r="C187" s="6" t="s">
        <v>6</v>
      </c>
      <c r="D187" s="6" t="s">
        <v>186</v>
      </c>
      <c r="E187" s="6" t="s">
        <v>190</v>
      </c>
      <c r="F187" s="6" t="s">
        <v>24</v>
      </c>
      <c r="G187" s="6" t="s">
        <v>9</v>
      </c>
      <c r="H187" s="6"/>
      <c r="I187" s="6"/>
      <c r="J187" s="6"/>
      <c r="K187" s="6"/>
      <c r="L187" s="6"/>
      <c r="M187" s="7">
        <v>0</v>
      </c>
      <c r="N187" s="7">
        <f>200000+156730</f>
        <v>356730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200000</v>
      </c>
      <c r="AI187" s="8">
        <v>0</v>
      </c>
      <c r="AJ187" s="7">
        <v>0</v>
      </c>
      <c r="AK187" s="8">
        <v>0</v>
      </c>
      <c r="AL187" s="7">
        <v>0</v>
      </c>
    </row>
    <row r="188" spans="1:38" ht="15" outlineLevel="6">
      <c r="A188" s="37">
        <v>173</v>
      </c>
      <c r="B188" s="5" t="s">
        <v>184</v>
      </c>
      <c r="C188" s="6" t="s">
        <v>6</v>
      </c>
      <c r="D188" s="6" t="s">
        <v>186</v>
      </c>
      <c r="E188" s="6" t="s">
        <v>190</v>
      </c>
      <c r="F188" s="6" t="s">
        <v>185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f>16056000-139200-1000000+1003792</f>
        <v>15920592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16056000</v>
      </c>
      <c r="AI188" s="8">
        <v>0</v>
      </c>
      <c r="AJ188" s="7">
        <v>0</v>
      </c>
      <c r="AK188" s="8">
        <v>0</v>
      </c>
      <c r="AL188" s="7">
        <v>0</v>
      </c>
    </row>
    <row r="189" spans="1:38" ht="51" outlineLevel="6">
      <c r="A189" s="11">
        <v>174</v>
      </c>
      <c r="B189" s="5" t="s">
        <v>131</v>
      </c>
      <c r="C189" s="6" t="s">
        <v>6</v>
      </c>
      <c r="D189" s="6" t="s">
        <v>186</v>
      </c>
      <c r="E189" s="6" t="s">
        <v>190</v>
      </c>
      <c r="F189" s="6" t="s">
        <v>132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f>800000+1500000</f>
        <v>2300000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800000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38.25" outlineLevel="6">
      <c r="A190" s="37">
        <v>175</v>
      </c>
      <c r="B190" s="5" t="s">
        <v>189</v>
      </c>
      <c r="C190" s="6" t="s">
        <v>6</v>
      </c>
      <c r="D190" s="6" t="s">
        <v>186</v>
      </c>
      <c r="E190" s="6" t="s">
        <v>529</v>
      </c>
      <c r="F190" s="6" t="s">
        <v>9</v>
      </c>
      <c r="G190" s="6"/>
      <c r="H190" s="6"/>
      <c r="I190" s="6"/>
      <c r="J190" s="6"/>
      <c r="K190" s="6"/>
      <c r="L190" s="6"/>
      <c r="M190" s="7"/>
      <c r="N190" s="7">
        <f>N191</f>
        <v>20075900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8"/>
      <c r="AJ190" s="7"/>
      <c r="AK190" s="8"/>
      <c r="AL190" s="7"/>
    </row>
    <row r="191" spans="1:38" ht="15" outlineLevel="6">
      <c r="A191" s="11">
        <v>176</v>
      </c>
      <c r="B191" s="5" t="s">
        <v>184</v>
      </c>
      <c r="C191" s="6" t="s">
        <v>6</v>
      </c>
      <c r="D191" s="6" t="s">
        <v>186</v>
      </c>
      <c r="E191" s="6" t="s">
        <v>529</v>
      </c>
      <c r="F191" s="6" t="s">
        <v>185</v>
      </c>
      <c r="G191" s="6"/>
      <c r="H191" s="6"/>
      <c r="I191" s="6"/>
      <c r="J191" s="6"/>
      <c r="K191" s="6"/>
      <c r="L191" s="6"/>
      <c r="M191" s="7"/>
      <c r="N191" s="7">
        <v>20075900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8"/>
      <c r="AJ191" s="7"/>
      <c r="AK191" s="8"/>
      <c r="AL191" s="7"/>
    </row>
    <row r="192" spans="1:38" ht="15" outlineLevel="6">
      <c r="A192" s="37">
        <v>177</v>
      </c>
      <c r="B192" s="5" t="s">
        <v>520</v>
      </c>
      <c r="C192" s="6" t="s">
        <v>6</v>
      </c>
      <c r="D192" s="42" t="s">
        <v>186</v>
      </c>
      <c r="E192" s="6" t="s">
        <v>29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</f>
        <v>0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8"/>
      <c r="AJ192" s="7"/>
      <c r="AK192" s="8"/>
      <c r="AL192" s="7"/>
    </row>
    <row r="193" spans="1:38" ht="25.5" outlineLevel="6">
      <c r="A193" s="11">
        <v>178</v>
      </c>
      <c r="B193" s="39" t="s">
        <v>521</v>
      </c>
      <c r="C193" s="6" t="s">
        <v>6</v>
      </c>
      <c r="D193" s="42" t="s">
        <v>186</v>
      </c>
      <c r="E193" s="42" t="s">
        <v>523</v>
      </c>
      <c r="F193" s="42" t="s">
        <v>9</v>
      </c>
      <c r="G193" s="6"/>
      <c r="H193" s="6"/>
      <c r="I193" s="6"/>
      <c r="J193" s="6"/>
      <c r="K193" s="6"/>
      <c r="L193" s="6"/>
      <c r="M193" s="7"/>
      <c r="N193" s="7">
        <f>N194</f>
        <v>0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8"/>
      <c r="AJ193" s="7"/>
      <c r="AK193" s="8"/>
      <c r="AL193" s="7"/>
    </row>
    <row r="194" spans="1:38" ht="38.25" outlineLevel="6">
      <c r="A194" s="37">
        <v>179</v>
      </c>
      <c r="B194" s="39" t="s">
        <v>522</v>
      </c>
      <c r="C194" s="6" t="s">
        <v>6</v>
      </c>
      <c r="D194" s="42" t="s">
        <v>186</v>
      </c>
      <c r="E194" s="42" t="s">
        <v>523</v>
      </c>
      <c r="F194" s="42" t="s">
        <v>185</v>
      </c>
      <c r="G194" s="6"/>
      <c r="H194" s="6"/>
      <c r="I194" s="6"/>
      <c r="J194" s="6"/>
      <c r="K194" s="6"/>
      <c r="L194" s="6"/>
      <c r="M194" s="7"/>
      <c r="N194" s="7">
        <v>0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8"/>
      <c r="AJ194" s="7"/>
      <c r="AK194" s="8"/>
      <c r="AL194" s="7"/>
    </row>
    <row r="195" spans="1:38" s="14" customFormat="1" ht="14.25" outlineLevel="2">
      <c r="A195" s="11">
        <v>180</v>
      </c>
      <c r="B195" s="21" t="s">
        <v>451</v>
      </c>
      <c r="C195" s="18" t="s">
        <v>6</v>
      </c>
      <c r="D195" s="18" t="s">
        <v>191</v>
      </c>
      <c r="E195" s="18" t="s">
        <v>8</v>
      </c>
      <c r="F195" s="18" t="s">
        <v>9</v>
      </c>
      <c r="G195" s="18" t="s">
        <v>9</v>
      </c>
      <c r="H195" s="18"/>
      <c r="I195" s="18"/>
      <c r="J195" s="18"/>
      <c r="K195" s="18"/>
      <c r="L195" s="18"/>
      <c r="M195" s="19">
        <v>0</v>
      </c>
      <c r="N195" s="19">
        <f>N196+N200</f>
        <v>6929587.83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6480000</v>
      </c>
      <c r="AI195" s="20">
        <v>0</v>
      </c>
      <c r="AJ195" s="19">
        <v>0</v>
      </c>
      <c r="AK195" s="20">
        <v>0</v>
      </c>
      <c r="AL195" s="19">
        <v>0</v>
      </c>
    </row>
    <row r="196" spans="1:38" ht="54" customHeight="1" outlineLevel="3">
      <c r="A196" s="37">
        <v>181</v>
      </c>
      <c r="B196" s="5" t="s">
        <v>192</v>
      </c>
      <c r="C196" s="6" t="s">
        <v>6</v>
      </c>
      <c r="D196" s="6" t="s">
        <v>191</v>
      </c>
      <c r="E196" s="6" t="s">
        <v>193</v>
      </c>
      <c r="F196" s="6" t="s">
        <v>9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f>N197</f>
        <v>300000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300000</v>
      </c>
      <c r="AI196" s="8">
        <v>0</v>
      </c>
      <c r="AJ196" s="7">
        <v>0</v>
      </c>
      <c r="AK196" s="8">
        <v>0</v>
      </c>
      <c r="AL196" s="7">
        <v>0</v>
      </c>
    </row>
    <row r="197" spans="1:38" ht="38.25" outlineLevel="4">
      <c r="A197" s="11">
        <v>182</v>
      </c>
      <c r="B197" s="5" t="s">
        <v>194</v>
      </c>
      <c r="C197" s="6" t="s">
        <v>6</v>
      </c>
      <c r="D197" s="6" t="s">
        <v>191</v>
      </c>
      <c r="E197" s="6" t="s">
        <v>195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</f>
        <v>300000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300000</v>
      </c>
      <c r="AI197" s="8">
        <v>0</v>
      </c>
      <c r="AJ197" s="7">
        <v>0</v>
      </c>
      <c r="AK197" s="8">
        <v>0</v>
      </c>
      <c r="AL197" s="7">
        <v>0</v>
      </c>
    </row>
    <row r="198" spans="1:38" ht="25.5" outlineLevel="5">
      <c r="A198" s="37">
        <v>183</v>
      </c>
      <c r="B198" s="5" t="s">
        <v>196</v>
      </c>
      <c r="C198" s="6" t="s">
        <v>6</v>
      </c>
      <c r="D198" s="6" t="s">
        <v>191</v>
      </c>
      <c r="E198" s="6" t="s">
        <v>197</v>
      </c>
      <c r="F198" s="6" t="s">
        <v>9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f>N199</f>
        <v>300000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300000</v>
      </c>
      <c r="AI198" s="8">
        <v>0</v>
      </c>
      <c r="AJ198" s="7">
        <v>0</v>
      </c>
      <c r="AK198" s="8">
        <v>0</v>
      </c>
      <c r="AL198" s="7">
        <v>0</v>
      </c>
    </row>
    <row r="199" spans="1:38" ht="38.25" outlineLevel="6">
      <c r="A199" s="11">
        <v>184</v>
      </c>
      <c r="B199" s="5" t="s">
        <v>23</v>
      </c>
      <c r="C199" s="6" t="s">
        <v>6</v>
      </c>
      <c r="D199" s="6" t="s">
        <v>191</v>
      </c>
      <c r="E199" s="6" t="s">
        <v>197</v>
      </c>
      <c r="F199" s="6" t="s">
        <v>24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v>300000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300000</v>
      </c>
      <c r="AI199" s="8">
        <v>0</v>
      </c>
      <c r="AJ199" s="7">
        <v>0</v>
      </c>
      <c r="AK199" s="8">
        <v>0</v>
      </c>
      <c r="AL199" s="7">
        <v>0</v>
      </c>
    </row>
    <row r="200" spans="1:38" ht="63.75" outlineLevel="3">
      <c r="A200" s="37">
        <v>185</v>
      </c>
      <c r="B200" s="5" t="s">
        <v>118</v>
      </c>
      <c r="C200" s="6" t="s">
        <v>6</v>
      </c>
      <c r="D200" s="6" t="s">
        <v>191</v>
      </c>
      <c r="E200" s="6" t="s">
        <v>119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</f>
        <v>6629587.83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6180000</v>
      </c>
      <c r="AI200" s="8">
        <v>0</v>
      </c>
      <c r="AJ200" s="7">
        <v>0</v>
      </c>
      <c r="AK200" s="8">
        <v>0</v>
      </c>
      <c r="AL200" s="7">
        <v>0</v>
      </c>
    </row>
    <row r="201" spans="1:38" ht="38.25" outlineLevel="4">
      <c r="A201" s="11">
        <v>186</v>
      </c>
      <c r="B201" s="5" t="s">
        <v>120</v>
      </c>
      <c r="C201" s="6" t="s">
        <v>6</v>
      </c>
      <c r="D201" s="6" t="s">
        <v>191</v>
      </c>
      <c r="E201" s="6" t="s">
        <v>121</v>
      </c>
      <c r="F201" s="6" t="s">
        <v>9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f>N204+N202+N206+N208</f>
        <v>6629587.83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6180000</v>
      </c>
      <c r="AI201" s="8">
        <v>0</v>
      </c>
      <c r="AJ201" s="7">
        <v>0</v>
      </c>
      <c r="AK201" s="8">
        <v>0</v>
      </c>
      <c r="AL201" s="7">
        <v>0</v>
      </c>
    </row>
    <row r="202" spans="1:38" ht="25.5" outlineLevel="5">
      <c r="A202" s="37">
        <v>187</v>
      </c>
      <c r="B202" s="5" t="s">
        <v>198</v>
      </c>
      <c r="C202" s="6" t="s">
        <v>6</v>
      </c>
      <c r="D202" s="6" t="s">
        <v>191</v>
      </c>
      <c r="E202" s="6" t="s">
        <v>199</v>
      </c>
      <c r="F202" s="6" t="s">
        <v>9</v>
      </c>
      <c r="G202" s="6" t="s">
        <v>9</v>
      </c>
      <c r="H202" s="6"/>
      <c r="I202" s="6"/>
      <c r="J202" s="6"/>
      <c r="K202" s="6"/>
      <c r="L202" s="6"/>
      <c r="M202" s="7">
        <v>0</v>
      </c>
      <c r="N202" s="7">
        <f>N203</f>
        <v>2850445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2570000</v>
      </c>
      <c r="AI202" s="8">
        <v>0</v>
      </c>
      <c r="AJ202" s="7">
        <v>0</v>
      </c>
      <c r="AK202" s="8">
        <v>0</v>
      </c>
      <c r="AL202" s="7">
        <v>0</v>
      </c>
    </row>
    <row r="203" spans="1:38" ht="38.25" outlineLevel="6">
      <c r="A203" s="11">
        <v>188</v>
      </c>
      <c r="B203" s="5" t="s">
        <v>23</v>
      </c>
      <c r="C203" s="6" t="s">
        <v>6</v>
      </c>
      <c r="D203" s="6" t="s">
        <v>191</v>
      </c>
      <c r="E203" s="6" t="s">
        <v>199</v>
      </c>
      <c r="F203" s="6" t="s">
        <v>24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2570000+48545+231900</f>
        <v>2850445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2570000</v>
      </c>
      <c r="AI203" s="8">
        <v>0</v>
      </c>
      <c r="AJ203" s="7">
        <v>0</v>
      </c>
      <c r="AK203" s="8">
        <v>0</v>
      </c>
      <c r="AL203" s="7">
        <v>0</v>
      </c>
    </row>
    <row r="204" spans="1:38" ht="25.5" outlineLevel="6">
      <c r="A204" s="37">
        <v>189</v>
      </c>
      <c r="B204" s="5" t="s">
        <v>536</v>
      </c>
      <c r="C204" s="6" t="s">
        <v>6</v>
      </c>
      <c r="D204" s="6" t="s">
        <v>191</v>
      </c>
      <c r="E204" s="6" t="s">
        <v>535</v>
      </c>
      <c r="F204" s="6" t="s">
        <v>9</v>
      </c>
      <c r="G204" s="6"/>
      <c r="H204" s="6"/>
      <c r="I204" s="6"/>
      <c r="J204" s="6"/>
      <c r="K204" s="6"/>
      <c r="L204" s="6"/>
      <c r="M204" s="7"/>
      <c r="N204" s="7">
        <f>N205</f>
        <v>258743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8"/>
      <c r="AJ204" s="7"/>
      <c r="AK204" s="8"/>
      <c r="AL204" s="7"/>
    </row>
    <row r="205" spans="1:38" ht="38.25" outlineLevel="6">
      <c r="A205" s="11">
        <v>190</v>
      </c>
      <c r="B205" s="5" t="s">
        <v>23</v>
      </c>
      <c r="C205" s="6" t="s">
        <v>6</v>
      </c>
      <c r="D205" s="6" t="s">
        <v>191</v>
      </c>
      <c r="E205" s="6" t="s">
        <v>535</v>
      </c>
      <c r="F205" s="6" t="s">
        <v>24</v>
      </c>
      <c r="G205" s="6"/>
      <c r="H205" s="6"/>
      <c r="I205" s="6"/>
      <c r="J205" s="6"/>
      <c r="K205" s="6"/>
      <c r="L205" s="6"/>
      <c r="M205" s="7"/>
      <c r="N205" s="7">
        <v>258743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8"/>
      <c r="AJ205" s="7"/>
      <c r="AK205" s="8"/>
      <c r="AL205" s="7"/>
    </row>
    <row r="206" spans="1:38" ht="15" outlineLevel="5">
      <c r="A206" s="37">
        <v>191</v>
      </c>
      <c r="B206" s="5" t="s">
        <v>200</v>
      </c>
      <c r="C206" s="6" t="s">
        <v>6</v>
      </c>
      <c r="D206" s="6" t="s">
        <v>191</v>
      </c>
      <c r="E206" s="6" t="s">
        <v>201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</f>
        <v>3450000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3450000</v>
      </c>
      <c r="AI206" s="8">
        <v>0</v>
      </c>
      <c r="AJ206" s="7">
        <v>0</v>
      </c>
      <c r="AK206" s="8">
        <v>0</v>
      </c>
      <c r="AL206" s="7">
        <v>0</v>
      </c>
    </row>
    <row r="207" spans="1:38" ht="38.25" outlineLevel="6">
      <c r="A207" s="11">
        <v>192</v>
      </c>
      <c r="B207" s="5" t="s">
        <v>23</v>
      </c>
      <c r="C207" s="6" t="s">
        <v>6</v>
      </c>
      <c r="D207" s="6" t="s">
        <v>191</v>
      </c>
      <c r="E207" s="6" t="s">
        <v>201</v>
      </c>
      <c r="F207" s="6" t="s">
        <v>24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v>3450000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3450000</v>
      </c>
      <c r="AI207" s="8">
        <v>0</v>
      </c>
      <c r="AJ207" s="7">
        <v>0</v>
      </c>
      <c r="AK207" s="8">
        <v>0</v>
      </c>
      <c r="AL207" s="7">
        <v>0</v>
      </c>
    </row>
    <row r="208" spans="1:38" ht="51" outlineLevel="5">
      <c r="A208" s="37">
        <v>193</v>
      </c>
      <c r="B208" s="5" t="s">
        <v>202</v>
      </c>
      <c r="C208" s="6" t="s">
        <v>6</v>
      </c>
      <c r="D208" s="6" t="s">
        <v>191</v>
      </c>
      <c r="E208" s="6" t="s">
        <v>203</v>
      </c>
      <c r="F208" s="6" t="s">
        <v>9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f>N209</f>
        <v>70399.83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160000</v>
      </c>
      <c r="AI208" s="8">
        <v>0</v>
      </c>
      <c r="AJ208" s="7">
        <v>0</v>
      </c>
      <c r="AK208" s="8">
        <v>0</v>
      </c>
      <c r="AL208" s="7">
        <v>0</v>
      </c>
    </row>
    <row r="209" spans="1:38" ht="38.25" outlineLevel="6">
      <c r="A209" s="11">
        <v>194</v>
      </c>
      <c r="B209" s="5" t="s">
        <v>23</v>
      </c>
      <c r="C209" s="6" t="s">
        <v>6</v>
      </c>
      <c r="D209" s="6" t="s">
        <v>191</v>
      </c>
      <c r="E209" s="6" t="s">
        <v>203</v>
      </c>
      <c r="F209" s="6" t="s">
        <v>24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160000-89600.17</f>
        <v>70399.83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160000</v>
      </c>
      <c r="AI209" s="8">
        <v>0</v>
      </c>
      <c r="AJ209" s="7">
        <v>0</v>
      </c>
      <c r="AK209" s="8">
        <v>0</v>
      </c>
      <c r="AL209" s="7">
        <v>0</v>
      </c>
    </row>
    <row r="210" spans="1:38" s="14" customFormat="1" ht="25.5" outlineLevel="2">
      <c r="A210" s="37">
        <v>195</v>
      </c>
      <c r="B210" s="21" t="s">
        <v>452</v>
      </c>
      <c r="C210" s="18" t="s">
        <v>6</v>
      </c>
      <c r="D210" s="18" t="s">
        <v>204</v>
      </c>
      <c r="E210" s="18" t="s">
        <v>8</v>
      </c>
      <c r="F210" s="18" t="s">
        <v>9</v>
      </c>
      <c r="G210" s="18" t="s">
        <v>9</v>
      </c>
      <c r="H210" s="18"/>
      <c r="I210" s="18"/>
      <c r="J210" s="18"/>
      <c r="K210" s="18"/>
      <c r="L210" s="18"/>
      <c r="M210" s="19">
        <v>0</v>
      </c>
      <c r="N210" s="19">
        <f>N211+N214</f>
        <v>7516274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7289000</v>
      </c>
      <c r="AI210" s="20">
        <v>0</v>
      </c>
      <c r="AJ210" s="19">
        <v>0</v>
      </c>
      <c r="AK210" s="20">
        <v>0</v>
      </c>
      <c r="AL210" s="19">
        <v>0</v>
      </c>
    </row>
    <row r="211" spans="1:38" ht="51" outlineLevel="3">
      <c r="A211" s="11">
        <v>196</v>
      </c>
      <c r="B211" s="5" t="s">
        <v>46</v>
      </c>
      <c r="C211" s="6" t="s">
        <v>6</v>
      </c>
      <c r="D211" s="6" t="s">
        <v>204</v>
      </c>
      <c r="E211" s="6" t="s">
        <v>47</v>
      </c>
      <c r="F211" s="6" t="s">
        <v>9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f>N212</f>
        <v>1350000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1350000</v>
      </c>
      <c r="AI211" s="8">
        <v>0</v>
      </c>
      <c r="AJ211" s="7">
        <v>0</v>
      </c>
      <c r="AK211" s="8">
        <v>0</v>
      </c>
      <c r="AL211" s="7">
        <v>0</v>
      </c>
    </row>
    <row r="212" spans="1:38" ht="15" outlineLevel="5">
      <c r="A212" s="37">
        <v>197</v>
      </c>
      <c r="B212" s="5" t="s">
        <v>205</v>
      </c>
      <c r="C212" s="6" t="s">
        <v>6</v>
      </c>
      <c r="D212" s="6" t="s">
        <v>204</v>
      </c>
      <c r="E212" s="6" t="s">
        <v>206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1350000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1350000</v>
      </c>
      <c r="AI212" s="8">
        <v>0</v>
      </c>
      <c r="AJ212" s="7">
        <v>0</v>
      </c>
      <c r="AK212" s="8">
        <v>0</v>
      </c>
      <c r="AL212" s="7">
        <v>0</v>
      </c>
    </row>
    <row r="213" spans="1:38" ht="51" outlineLevel="6">
      <c r="A213" s="11">
        <v>198</v>
      </c>
      <c r="B213" s="5" t="s">
        <v>131</v>
      </c>
      <c r="C213" s="6" t="s">
        <v>6</v>
      </c>
      <c r="D213" s="6" t="s">
        <v>204</v>
      </c>
      <c r="E213" s="6" t="s">
        <v>206</v>
      </c>
      <c r="F213" s="6" t="s">
        <v>132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v>1350000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1350000</v>
      </c>
      <c r="AI213" s="8">
        <v>0</v>
      </c>
      <c r="AJ213" s="7">
        <v>0</v>
      </c>
      <c r="AK213" s="8">
        <v>0</v>
      </c>
      <c r="AL213" s="7">
        <v>0</v>
      </c>
    </row>
    <row r="214" spans="1:38" ht="63.75" outlineLevel="3">
      <c r="A214" s="37">
        <v>199</v>
      </c>
      <c r="B214" s="5" t="s">
        <v>118</v>
      </c>
      <c r="C214" s="6" t="s">
        <v>6</v>
      </c>
      <c r="D214" s="6" t="s">
        <v>204</v>
      </c>
      <c r="E214" s="6" t="s">
        <v>119</v>
      </c>
      <c r="F214" s="6" t="s">
        <v>9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f>N215+N221+N224+N218</f>
        <v>6166274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5939000</v>
      </c>
      <c r="AI214" s="8">
        <v>0</v>
      </c>
      <c r="AJ214" s="7">
        <v>0</v>
      </c>
      <c r="AK214" s="8">
        <v>0</v>
      </c>
      <c r="AL214" s="7">
        <v>0</v>
      </c>
    </row>
    <row r="215" spans="1:38" ht="25.5" outlineLevel="3">
      <c r="A215" s="11">
        <v>200</v>
      </c>
      <c r="B215" s="5" t="s">
        <v>486</v>
      </c>
      <c r="C215" s="6" t="s">
        <v>6</v>
      </c>
      <c r="D215" s="6" t="s">
        <v>204</v>
      </c>
      <c r="E215" s="6" t="s">
        <v>218</v>
      </c>
      <c r="F215" s="6" t="s">
        <v>9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f>N216</f>
        <v>139200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8"/>
      <c r="AJ215" s="7"/>
      <c r="AK215" s="8"/>
      <c r="AL215" s="7"/>
    </row>
    <row r="216" spans="1:38" ht="25.5" outlineLevel="3">
      <c r="A216" s="37">
        <v>201</v>
      </c>
      <c r="B216" s="5" t="s">
        <v>487</v>
      </c>
      <c r="C216" s="6" t="s">
        <v>6</v>
      </c>
      <c r="D216" s="6" t="s">
        <v>204</v>
      </c>
      <c r="E216" s="6" t="s">
        <v>220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</f>
        <v>139200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8"/>
      <c r="AJ216" s="7"/>
      <c r="AK216" s="8"/>
      <c r="AL216" s="7"/>
    </row>
    <row r="217" spans="1:38" ht="38.25" outlineLevel="3">
      <c r="A217" s="11">
        <v>202</v>
      </c>
      <c r="B217" s="5" t="s">
        <v>488</v>
      </c>
      <c r="C217" s="6" t="s">
        <v>6</v>
      </c>
      <c r="D217" s="6" t="s">
        <v>204</v>
      </c>
      <c r="E217" s="6" t="s">
        <v>220</v>
      </c>
      <c r="F217" s="6" t="s">
        <v>24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v>139200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8"/>
      <c r="AJ217" s="7"/>
      <c r="AK217" s="8"/>
      <c r="AL217" s="7"/>
    </row>
    <row r="218" spans="1:38" ht="38.25" outlineLevel="3">
      <c r="A218" s="37">
        <v>203</v>
      </c>
      <c r="B218" s="5" t="s">
        <v>533</v>
      </c>
      <c r="C218" s="6" t="s">
        <v>6</v>
      </c>
      <c r="D218" s="6" t="s">
        <v>204</v>
      </c>
      <c r="E218" s="6" t="s">
        <v>181</v>
      </c>
      <c r="F218" s="6" t="s">
        <v>9</v>
      </c>
      <c r="G218" s="6"/>
      <c r="H218" s="6"/>
      <c r="I218" s="6"/>
      <c r="J218" s="6"/>
      <c r="K218" s="6"/>
      <c r="L218" s="6"/>
      <c r="M218" s="7"/>
      <c r="N218" s="7">
        <f>N219</f>
        <v>83074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8"/>
      <c r="AJ218" s="7"/>
      <c r="AK218" s="8"/>
      <c r="AL218" s="7"/>
    </row>
    <row r="219" spans="1:38" ht="38.25" outlineLevel="3">
      <c r="A219" s="11">
        <v>204</v>
      </c>
      <c r="B219" s="44" t="s">
        <v>534</v>
      </c>
      <c r="C219" s="6" t="s">
        <v>6</v>
      </c>
      <c r="D219" s="6" t="s">
        <v>204</v>
      </c>
      <c r="E219" s="6" t="s">
        <v>532</v>
      </c>
      <c r="F219" s="6" t="s">
        <v>9</v>
      </c>
      <c r="G219" s="6"/>
      <c r="H219" s="6"/>
      <c r="I219" s="6"/>
      <c r="J219" s="6"/>
      <c r="K219" s="6"/>
      <c r="L219" s="6"/>
      <c r="M219" s="7"/>
      <c r="N219" s="7">
        <f>N220</f>
        <v>83074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8"/>
      <c r="AJ219" s="7"/>
      <c r="AK219" s="8"/>
      <c r="AL219" s="7"/>
    </row>
    <row r="220" spans="1:38" ht="38.25" outlineLevel="3">
      <c r="A220" s="37">
        <v>205</v>
      </c>
      <c r="B220" s="5" t="s">
        <v>488</v>
      </c>
      <c r="C220" s="6" t="s">
        <v>6</v>
      </c>
      <c r="D220" s="6" t="s">
        <v>204</v>
      </c>
      <c r="E220" s="6" t="s">
        <v>532</v>
      </c>
      <c r="F220" s="6" t="s">
        <v>24</v>
      </c>
      <c r="G220" s="6"/>
      <c r="H220" s="6"/>
      <c r="I220" s="6"/>
      <c r="J220" s="6"/>
      <c r="K220" s="6"/>
      <c r="L220" s="6"/>
      <c r="M220" s="7"/>
      <c r="N220" s="7">
        <v>83074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8"/>
      <c r="AJ220" s="7"/>
      <c r="AK220" s="8"/>
      <c r="AL220" s="7"/>
    </row>
    <row r="221" spans="1:38" ht="38.25" outlineLevel="4">
      <c r="A221" s="11">
        <v>206</v>
      </c>
      <c r="B221" s="5" t="s">
        <v>207</v>
      </c>
      <c r="C221" s="6" t="s">
        <v>6</v>
      </c>
      <c r="D221" s="6" t="s">
        <v>204</v>
      </c>
      <c r="E221" s="6" t="s">
        <v>208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21000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21000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80.25" customHeight="1" outlineLevel="5">
      <c r="A222" s="37">
        <v>207</v>
      </c>
      <c r="B222" s="5" t="s">
        <v>209</v>
      </c>
      <c r="C222" s="6" t="s">
        <v>6</v>
      </c>
      <c r="D222" s="6" t="s">
        <v>204</v>
      </c>
      <c r="E222" s="6" t="s">
        <v>210</v>
      </c>
      <c r="F222" s="6" t="s">
        <v>9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f>N223</f>
        <v>21000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21000</v>
      </c>
      <c r="AI222" s="8">
        <v>0</v>
      </c>
      <c r="AJ222" s="7">
        <v>0</v>
      </c>
      <c r="AK222" s="8">
        <v>0</v>
      </c>
      <c r="AL222" s="7">
        <v>0</v>
      </c>
    </row>
    <row r="223" spans="1:38" ht="51" outlineLevel="6">
      <c r="A223" s="11">
        <v>208</v>
      </c>
      <c r="B223" s="5" t="s">
        <v>131</v>
      </c>
      <c r="C223" s="6" t="s">
        <v>6</v>
      </c>
      <c r="D223" s="6" t="s">
        <v>204</v>
      </c>
      <c r="E223" s="6" t="s">
        <v>210</v>
      </c>
      <c r="F223" s="6" t="s">
        <v>132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v>21000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21000</v>
      </c>
      <c r="AI223" s="8">
        <v>0</v>
      </c>
      <c r="AJ223" s="7">
        <v>0</v>
      </c>
      <c r="AK223" s="8">
        <v>0</v>
      </c>
      <c r="AL223" s="7">
        <v>0</v>
      </c>
    </row>
    <row r="224" spans="1:38" ht="63.75" outlineLevel="4">
      <c r="A224" s="37">
        <v>209</v>
      </c>
      <c r="B224" s="5" t="s">
        <v>211</v>
      </c>
      <c r="C224" s="6" t="s">
        <v>6</v>
      </c>
      <c r="D224" s="6" t="s">
        <v>204</v>
      </c>
      <c r="E224" s="6" t="s">
        <v>212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5923000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5918000</v>
      </c>
      <c r="AI224" s="8">
        <v>0</v>
      </c>
      <c r="AJ224" s="7">
        <v>0</v>
      </c>
      <c r="AK224" s="8">
        <v>0</v>
      </c>
      <c r="AL224" s="7">
        <v>0</v>
      </c>
    </row>
    <row r="225" spans="1:38" ht="38.25" outlineLevel="5">
      <c r="A225" s="11">
        <v>210</v>
      </c>
      <c r="B225" s="5" t="s">
        <v>213</v>
      </c>
      <c r="C225" s="6" t="s">
        <v>6</v>
      </c>
      <c r="D225" s="6" t="s">
        <v>204</v>
      </c>
      <c r="E225" s="6" t="s">
        <v>214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N226+N227+N229+N228</f>
        <v>5923000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5918000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25.5" outlineLevel="6">
      <c r="A226" s="37">
        <v>211</v>
      </c>
      <c r="B226" s="5" t="s">
        <v>90</v>
      </c>
      <c r="C226" s="6" t="s">
        <v>6</v>
      </c>
      <c r="D226" s="6" t="s">
        <v>204</v>
      </c>
      <c r="E226" s="6" t="s">
        <v>214</v>
      </c>
      <c r="F226" s="6" t="s">
        <v>91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v>3776383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3776383</v>
      </c>
      <c r="AI226" s="8">
        <v>0</v>
      </c>
      <c r="AJ226" s="7">
        <v>0</v>
      </c>
      <c r="AK226" s="8">
        <v>0</v>
      </c>
      <c r="AL226" s="7">
        <v>0</v>
      </c>
    </row>
    <row r="227" spans="1:38" ht="38.25" outlineLevel="6">
      <c r="A227" s="11">
        <v>212</v>
      </c>
      <c r="B227" s="5" t="s">
        <v>23</v>
      </c>
      <c r="C227" s="6" t="s">
        <v>6</v>
      </c>
      <c r="D227" s="6" t="s">
        <v>204</v>
      </c>
      <c r="E227" s="6" t="s">
        <v>214</v>
      </c>
      <c r="F227" s="6" t="s">
        <v>24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1680429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1680429</v>
      </c>
      <c r="AI227" s="8">
        <v>0</v>
      </c>
      <c r="AJ227" s="7">
        <v>0</v>
      </c>
      <c r="AK227" s="8">
        <v>0</v>
      </c>
      <c r="AL227" s="7">
        <v>0</v>
      </c>
    </row>
    <row r="228" spans="1:38" ht="15" outlineLevel="6">
      <c r="A228" s="37">
        <v>213</v>
      </c>
      <c r="B228" s="5" t="s">
        <v>72</v>
      </c>
      <c r="C228" s="6" t="s">
        <v>6</v>
      </c>
      <c r="D228" s="6" t="s">
        <v>204</v>
      </c>
      <c r="E228" s="6" t="s">
        <v>214</v>
      </c>
      <c r="F228" s="6" t="s">
        <v>73</v>
      </c>
      <c r="G228" s="6"/>
      <c r="H228" s="6"/>
      <c r="I228" s="6"/>
      <c r="J228" s="6"/>
      <c r="K228" s="6"/>
      <c r="L228" s="6"/>
      <c r="M228" s="7"/>
      <c r="N228" s="7">
        <v>5000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8"/>
      <c r="AJ228" s="7"/>
      <c r="AK228" s="8"/>
      <c r="AL228" s="7"/>
    </row>
    <row r="229" spans="1:38" ht="15" outlineLevel="6">
      <c r="A229" s="11">
        <v>214</v>
      </c>
      <c r="B229" s="5" t="s">
        <v>25</v>
      </c>
      <c r="C229" s="6" t="s">
        <v>6</v>
      </c>
      <c r="D229" s="6" t="s">
        <v>204</v>
      </c>
      <c r="E229" s="6" t="s">
        <v>214</v>
      </c>
      <c r="F229" s="6" t="s">
        <v>26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v>461188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461188</v>
      </c>
      <c r="AI229" s="8">
        <v>0</v>
      </c>
      <c r="AJ229" s="7">
        <v>0</v>
      </c>
      <c r="AK229" s="8">
        <v>0</v>
      </c>
      <c r="AL229" s="7">
        <v>0</v>
      </c>
    </row>
    <row r="230" spans="1:38" s="14" customFormat="1" ht="14.25" outlineLevel="1">
      <c r="A230" s="37">
        <v>215</v>
      </c>
      <c r="B230" s="21" t="s">
        <v>453</v>
      </c>
      <c r="C230" s="18" t="s">
        <v>6</v>
      </c>
      <c r="D230" s="18" t="s">
        <v>215</v>
      </c>
      <c r="E230" s="18" t="s">
        <v>8</v>
      </c>
      <c r="F230" s="18" t="s">
        <v>9</v>
      </c>
      <c r="G230" s="18" t="s">
        <v>9</v>
      </c>
      <c r="H230" s="18"/>
      <c r="I230" s="18"/>
      <c r="J230" s="18"/>
      <c r="K230" s="18"/>
      <c r="L230" s="18"/>
      <c r="M230" s="19">
        <v>0</v>
      </c>
      <c r="N230" s="19">
        <f>N231+N236</f>
        <v>8084400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8084400</v>
      </c>
      <c r="AI230" s="20">
        <v>0</v>
      </c>
      <c r="AJ230" s="19">
        <v>0</v>
      </c>
      <c r="AK230" s="20">
        <v>0</v>
      </c>
      <c r="AL230" s="19">
        <v>0</v>
      </c>
    </row>
    <row r="231" spans="1:38" s="14" customFormat="1" ht="14.25" outlineLevel="2">
      <c r="A231" s="11">
        <v>216</v>
      </c>
      <c r="B231" s="21" t="s">
        <v>454</v>
      </c>
      <c r="C231" s="18" t="s">
        <v>6</v>
      </c>
      <c r="D231" s="18" t="s">
        <v>216</v>
      </c>
      <c r="E231" s="18" t="s">
        <v>8</v>
      </c>
      <c r="F231" s="18" t="s">
        <v>9</v>
      </c>
      <c r="G231" s="18" t="s">
        <v>9</v>
      </c>
      <c r="H231" s="18"/>
      <c r="I231" s="18"/>
      <c r="J231" s="18"/>
      <c r="K231" s="18"/>
      <c r="L231" s="18"/>
      <c r="M231" s="19">
        <v>0</v>
      </c>
      <c r="N231" s="19">
        <f>N232</f>
        <v>7752600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7752600</v>
      </c>
      <c r="AI231" s="20">
        <v>0</v>
      </c>
      <c r="AJ231" s="19">
        <v>0</v>
      </c>
      <c r="AK231" s="20">
        <v>0</v>
      </c>
      <c r="AL231" s="19">
        <v>0</v>
      </c>
    </row>
    <row r="232" spans="1:38" ht="63.75" outlineLevel="3">
      <c r="A232" s="37">
        <v>217</v>
      </c>
      <c r="B232" s="5" t="s">
        <v>118</v>
      </c>
      <c r="C232" s="6" t="s">
        <v>6</v>
      </c>
      <c r="D232" s="6" t="s">
        <v>216</v>
      </c>
      <c r="E232" s="6" t="s">
        <v>119</v>
      </c>
      <c r="F232" s="6" t="s">
        <v>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f>N233</f>
        <v>7752600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7752600</v>
      </c>
      <c r="AI232" s="8">
        <v>0</v>
      </c>
      <c r="AJ232" s="7">
        <v>0</v>
      </c>
      <c r="AK232" s="8">
        <v>0</v>
      </c>
      <c r="AL232" s="7">
        <v>0</v>
      </c>
    </row>
    <row r="233" spans="1:38" ht="25.5" outlineLevel="4">
      <c r="A233" s="11">
        <v>218</v>
      </c>
      <c r="B233" s="5" t="s">
        <v>217</v>
      </c>
      <c r="C233" s="6" t="s">
        <v>6</v>
      </c>
      <c r="D233" s="6" t="s">
        <v>216</v>
      </c>
      <c r="E233" s="6" t="s">
        <v>218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7752600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7752600</v>
      </c>
      <c r="AI233" s="8">
        <v>0</v>
      </c>
      <c r="AJ233" s="7">
        <v>0</v>
      </c>
      <c r="AK233" s="8">
        <v>0</v>
      </c>
      <c r="AL233" s="7">
        <v>0</v>
      </c>
    </row>
    <row r="234" spans="1:38" ht="25.5" outlineLevel="5">
      <c r="A234" s="37">
        <v>219</v>
      </c>
      <c r="B234" s="5" t="s">
        <v>219</v>
      </c>
      <c r="C234" s="6" t="s">
        <v>6</v>
      </c>
      <c r="D234" s="6" t="s">
        <v>216</v>
      </c>
      <c r="E234" s="6" t="s">
        <v>220</v>
      </c>
      <c r="F234" s="6" t="s">
        <v>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f>N235</f>
        <v>7752600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7752600</v>
      </c>
      <c r="AI234" s="8">
        <v>0</v>
      </c>
      <c r="AJ234" s="7">
        <v>0</v>
      </c>
      <c r="AK234" s="8">
        <v>0</v>
      </c>
      <c r="AL234" s="7">
        <v>0</v>
      </c>
    </row>
    <row r="235" spans="1:38" ht="15" outlineLevel="6">
      <c r="A235" s="11">
        <v>220</v>
      </c>
      <c r="B235" s="5" t="s">
        <v>184</v>
      </c>
      <c r="C235" s="6" t="s">
        <v>6</v>
      </c>
      <c r="D235" s="6" t="s">
        <v>216</v>
      </c>
      <c r="E235" s="6" t="s">
        <v>220</v>
      </c>
      <c r="F235" s="6" t="s">
        <v>185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v>7752600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7752600</v>
      </c>
      <c r="AI235" s="8">
        <v>0</v>
      </c>
      <c r="AJ235" s="7">
        <v>0</v>
      </c>
      <c r="AK235" s="8">
        <v>0</v>
      </c>
      <c r="AL235" s="7">
        <v>0</v>
      </c>
    </row>
    <row r="236" spans="1:38" s="14" customFormat="1" ht="14.25" outlineLevel="2">
      <c r="A236" s="37">
        <v>221</v>
      </c>
      <c r="B236" s="21" t="s">
        <v>455</v>
      </c>
      <c r="C236" s="18" t="s">
        <v>6</v>
      </c>
      <c r="D236" s="18" t="s">
        <v>221</v>
      </c>
      <c r="E236" s="18" t="s">
        <v>8</v>
      </c>
      <c r="F236" s="18" t="s">
        <v>9</v>
      </c>
      <c r="G236" s="18" t="s">
        <v>9</v>
      </c>
      <c r="H236" s="18"/>
      <c r="I236" s="18"/>
      <c r="J236" s="18"/>
      <c r="K236" s="18"/>
      <c r="L236" s="18"/>
      <c r="M236" s="19">
        <v>0</v>
      </c>
      <c r="N236" s="19">
        <f>N237+N240+N243</f>
        <v>331800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331800</v>
      </c>
      <c r="AI236" s="20">
        <v>0</v>
      </c>
      <c r="AJ236" s="19">
        <v>0</v>
      </c>
      <c r="AK236" s="20">
        <v>0</v>
      </c>
      <c r="AL236" s="19">
        <v>0</v>
      </c>
    </row>
    <row r="237" spans="1:38" ht="51" outlineLevel="3">
      <c r="A237" s="11">
        <v>222</v>
      </c>
      <c r="B237" s="5" t="s">
        <v>222</v>
      </c>
      <c r="C237" s="6" t="s">
        <v>6</v>
      </c>
      <c r="D237" s="6" t="s">
        <v>221</v>
      </c>
      <c r="E237" s="6" t="s">
        <v>223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</f>
        <v>52200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52200</v>
      </c>
      <c r="AI237" s="8">
        <v>0</v>
      </c>
      <c r="AJ237" s="7">
        <v>0</v>
      </c>
      <c r="AK237" s="8">
        <v>0</v>
      </c>
      <c r="AL237" s="7">
        <v>0</v>
      </c>
    </row>
    <row r="238" spans="1:38" ht="51" outlineLevel="5">
      <c r="A238" s="37">
        <v>223</v>
      </c>
      <c r="B238" s="5" t="s">
        <v>224</v>
      </c>
      <c r="C238" s="6" t="s">
        <v>6</v>
      </c>
      <c r="D238" s="6" t="s">
        <v>221</v>
      </c>
      <c r="E238" s="6" t="s">
        <v>225</v>
      </c>
      <c r="F238" s="6" t="s">
        <v>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N239</f>
        <v>52200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52200</v>
      </c>
      <c r="AI238" s="8">
        <v>0</v>
      </c>
      <c r="AJ238" s="7">
        <v>0</v>
      </c>
      <c r="AK238" s="8">
        <v>0</v>
      </c>
      <c r="AL238" s="7">
        <v>0</v>
      </c>
    </row>
    <row r="239" spans="1:38" ht="15" outlineLevel="6">
      <c r="A239" s="11">
        <v>224</v>
      </c>
      <c r="B239" s="5" t="s">
        <v>226</v>
      </c>
      <c r="C239" s="6" t="s">
        <v>6</v>
      </c>
      <c r="D239" s="6" t="s">
        <v>221</v>
      </c>
      <c r="E239" s="6" t="s">
        <v>225</v>
      </c>
      <c r="F239" s="6" t="s">
        <v>227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v>52200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52200</v>
      </c>
      <c r="AI239" s="8">
        <v>0</v>
      </c>
      <c r="AJ239" s="7">
        <v>0</v>
      </c>
      <c r="AK239" s="8">
        <v>0</v>
      </c>
      <c r="AL239" s="7">
        <v>0</v>
      </c>
    </row>
    <row r="240" spans="1:38" ht="38.25" outlineLevel="3">
      <c r="A240" s="37">
        <v>225</v>
      </c>
      <c r="B240" s="5" t="s">
        <v>228</v>
      </c>
      <c r="C240" s="6" t="s">
        <v>6</v>
      </c>
      <c r="D240" s="6" t="s">
        <v>221</v>
      </c>
      <c r="E240" s="6" t="s">
        <v>229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33200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33200</v>
      </c>
      <c r="AI240" s="8">
        <v>0</v>
      </c>
      <c r="AJ240" s="7">
        <v>0</v>
      </c>
      <c r="AK240" s="8">
        <v>0</v>
      </c>
      <c r="AL240" s="7">
        <v>0</v>
      </c>
    </row>
    <row r="241" spans="1:38" ht="38.25" outlineLevel="5">
      <c r="A241" s="11">
        <v>226</v>
      </c>
      <c r="B241" s="5" t="s">
        <v>230</v>
      </c>
      <c r="C241" s="6" t="s">
        <v>6</v>
      </c>
      <c r="D241" s="6" t="s">
        <v>221</v>
      </c>
      <c r="E241" s="6" t="s">
        <v>231</v>
      </c>
      <c r="F241" s="6" t="s">
        <v>9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f>N242</f>
        <v>33200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33200</v>
      </c>
      <c r="AI241" s="8">
        <v>0</v>
      </c>
      <c r="AJ241" s="7">
        <v>0</v>
      </c>
      <c r="AK241" s="8">
        <v>0</v>
      </c>
      <c r="AL241" s="7">
        <v>0</v>
      </c>
    </row>
    <row r="242" spans="1:38" ht="15" outlineLevel="6">
      <c r="A242" s="37">
        <v>227</v>
      </c>
      <c r="B242" s="5" t="s">
        <v>226</v>
      </c>
      <c r="C242" s="6" t="s">
        <v>6</v>
      </c>
      <c r="D242" s="6" t="s">
        <v>221</v>
      </c>
      <c r="E242" s="6" t="s">
        <v>231</v>
      </c>
      <c r="F242" s="6" t="s">
        <v>227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v>33200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33200</v>
      </c>
      <c r="AI242" s="8">
        <v>0</v>
      </c>
      <c r="AJ242" s="7">
        <v>0</v>
      </c>
      <c r="AK242" s="8">
        <v>0</v>
      </c>
      <c r="AL242" s="7">
        <v>0</v>
      </c>
    </row>
    <row r="243" spans="1:38" ht="39.75" customHeight="1" outlineLevel="3">
      <c r="A243" s="11">
        <v>228</v>
      </c>
      <c r="B243" s="5" t="s">
        <v>232</v>
      </c>
      <c r="C243" s="6" t="s">
        <v>6</v>
      </c>
      <c r="D243" s="6" t="s">
        <v>221</v>
      </c>
      <c r="E243" s="6" t="s">
        <v>233</v>
      </c>
      <c r="F243" s="6" t="s">
        <v>9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f>N244</f>
        <v>246400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246400</v>
      </c>
      <c r="AI243" s="8">
        <v>0</v>
      </c>
      <c r="AJ243" s="7">
        <v>0</v>
      </c>
      <c r="AK243" s="8">
        <v>0</v>
      </c>
      <c r="AL243" s="7">
        <v>0</v>
      </c>
    </row>
    <row r="244" spans="1:38" ht="51" outlineLevel="4">
      <c r="A244" s="37">
        <v>229</v>
      </c>
      <c r="B244" s="5" t="s">
        <v>234</v>
      </c>
      <c r="C244" s="6" t="s">
        <v>6</v>
      </c>
      <c r="D244" s="6" t="s">
        <v>221</v>
      </c>
      <c r="E244" s="6" t="s">
        <v>235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246400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246400</v>
      </c>
      <c r="AI244" s="8">
        <v>0</v>
      </c>
      <c r="AJ244" s="7">
        <v>0</v>
      </c>
      <c r="AK244" s="8">
        <v>0</v>
      </c>
      <c r="AL244" s="7">
        <v>0</v>
      </c>
    </row>
    <row r="245" spans="1:38" ht="25.5" outlineLevel="5">
      <c r="A245" s="11">
        <v>230</v>
      </c>
      <c r="B245" s="5" t="s">
        <v>236</v>
      </c>
      <c r="C245" s="6" t="s">
        <v>6</v>
      </c>
      <c r="D245" s="6" t="s">
        <v>221</v>
      </c>
      <c r="E245" s="6" t="s">
        <v>237</v>
      </c>
      <c r="F245" s="6" t="s">
        <v>9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f>N246</f>
        <v>246400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246400</v>
      </c>
      <c r="AI245" s="8">
        <v>0</v>
      </c>
      <c r="AJ245" s="7">
        <v>0</v>
      </c>
      <c r="AK245" s="8">
        <v>0</v>
      </c>
      <c r="AL245" s="7">
        <v>0</v>
      </c>
    </row>
    <row r="246" spans="1:38" ht="15" outlineLevel="6">
      <c r="A246" s="37">
        <v>231</v>
      </c>
      <c r="B246" s="5" t="s">
        <v>226</v>
      </c>
      <c r="C246" s="6" t="s">
        <v>6</v>
      </c>
      <c r="D246" s="6" t="s">
        <v>221</v>
      </c>
      <c r="E246" s="6" t="s">
        <v>237</v>
      </c>
      <c r="F246" s="6" t="s">
        <v>227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v>246400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246400</v>
      </c>
      <c r="AI246" s="8">
        <v>0</v>
      </c>
      <c r="AJ246" s="7">
        <v>0</v>
      </c>
      <c r="AK246" s="8">
        <v>0</v>
      </c>
      <c r="AL246" s="7">
        <v>0</v>
      </c>
    </row>
    <row r="247" spans="1:38" s="14" customFormat="1" ht="14.25" outlineLevel="1">
      <c r="A247" s="11">
        <v>232</v>
      </c>
      <c r="B247" s="21" t="s">
        <v>456</v>
      </c>
      <c r="C247" s="18" t="s">
        <v>6</v>
      </c>
      <c r="D247" s="18" t="s">
        <v>238</v>
      </c>
      <c r="E247" s="18" t="s">
        <v>8</v>
      </c>
      <c r="F247" s="18" t="s">
        <v>9</v>
      </c>
      <c r="G247" s="18" t="s">
        <v>9</v>
      </c>
      <c r="H247" s="18"/>
      <c r="I247" s="18"/>
      <c r="J247" s="18"/>
      <c r="K247" s="18"/>
      <c r="L247" s="18"/>
      <c r="M247" s="19">
        <v>0</v>
      </c>
      <c r="N247" s="19">
        <f>N248</f>
        <v>15000000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19000000</v>
      </c>
      <c r="AI247" s="20">
        <v>0</v>
      </c>
      <c r="AJ247" s="19">
        <v>0</v>
      </c>
      <c r="AK247" s="20">
        <v>0</v>
      </c>
      <c r="AL247" s="19">
        <v>0</v>
      </c>
    </row>
    <row r="248" spans="1:38" s="14" customFormat="1" ht="14.25" outlineLevel="2">
      <c r="A248" s="37">
        <v>233</v>
      </c>
      <c r="B248" s="21" t="s">
        <v>457</v>
      </c>
      <c r="C248" s="18" t="s">
        <v>6</v>
      </c>
      <c r="D248" s="18" t="s">
        <v>239</v>
      </c>
      <c r="E248" s="18" t="s">
        <v>8</v>
      </c>
      <c r="F248" s="18" t="s">
        <v>9</v>
      </c>
      <c r="G248" s="18" t="s">
        <v>9</v>
      </c>
      <c r="H248" s="18"/>
      <c r="I248" s="18"/>
      <c r="J248" s="18"/>
      <c r="K248" s="18"/>
      <c r="L248" s="18"/>
      <c r="M248" s="19">
        <v>0</v>
      </c>
      <c r="N248" s="19">
        <f>N249</f>
        <v>15000000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19000000</v>
      </c>
      <c r="AI248" s="20">
        <v>0</v>
      </c>
      <c r="AJ248" s="19">
        <v>0</v>
      </c>
      <c r="AK248" s="20">
        <v>0</v>
      </c>
      <c r="AL248" s="19">
        <v>0</v>
      </c>
    </row>
    <row r="249" spans="1:38" ht="38.25" outlineLevel="3">
      <c r="A249" s="11">
        <v>234</v>
      </c>
      <c r="B249" s="5" t="s">
        <v>240</v>
      </c>
      <c r="C249" s="6" t="s">
        <v>6</v>
      </c>
      <c r="D249" s="6" t="s">
        <v>239</v>
      </c>
      <c r="E249" s="6" t="s">
        <v>241</v>
      </c>
      <c r="F249" s="6" t="s">
        <v>9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f>N250+N259</f>
        <v>15000000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19000000</v>
      </c>
      <c r="AI249" s="8">
        <v>0</v>
      </c>
      <c r="AJ249" s="7">
        <v>0</v>
      </c>
      <c r="AK249" s="8">
        <v>0</v>
      </c>
      <c r="AL249" s="7">
        <v>0</v>
      </c>
    </row>
    <row r="250" spans="1:38" ht="15" outlineLevel="4">
      <c r="A250" s="37">
        <v>235</v>
      </c>
      <c r="B250" s="5" t="s">
        <v>242</v>
      </c>
      <c r="C250" s="6" t="s">
        <v>6</v>
      </c>
      <c r="D250" s="6" t="s">
        <v>239</v>
      </c>
      <c r="E250" s="6" t="s">
        <v>243</v>
      </c>
      <c r="F250" s="6" t="s">
        <v>9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f>N251+N253+N257+N255</f>
        <v>808626.31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851000</v>
      </c>
      <c r="AI250" s="8">
        <v>0</v>
      </c>
      <c r="AJ250" s="7">
        <v>0</v>
      </c>
      <c r="AK250" s="8">
        <v>0</v>
      </c>
      <c r="AL250" s="7">
        <v>0</v>
      </c>
    </row>
    <row r="251" spans="1:38" ht="89.25" outlineLevel="5">
      <c r="A251" s="11">
        <v>236</v>
      </c>
      <c r="B251" s="5" t="s">
        <v>244</v>
      </c>
      <c r="C251" s="6" t="s">
        <v>6</v>
      </c>
      <c r="D251" s="6" t="s">
        <v>239</v>
      </c>
      <c r="E251" s="6" t="s">
        <v>245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</f>
        <v>200000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200000</v>
      </c>
      <c r="AI251" s="8">
        <v>0</v>
      </c>
      <c r="AJ251" s="7">
        <v>0</v>
      </c>
      <c r="AK251" s="8">
        <v>0</v>
      </c>
      <c r="AL251" s="7">
        <v>0</v>
      </c>
    </row>
    <row r="252" spans="1:38" ht="15" outlineLevel="6">
      <c r="A252" s="37">
        <v>237</v>
      </c>
      <c r="B252" s="5" t="s">
        <v>226</v>
      </c>
      <c r="C252" s="6" t="s">
        <v>6</v>
      </c>
      <c r="D252" s="6" t="s">
        <v>239</v>
      </c>
      <c r="E252" s="6" t="s">
        <v>245</v>
      </c>
      <c r="F252" s="6" t="s">
        <v>227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v>200000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200000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63.75" outlineLevel="5">
      <c r="A253" s="11">
        <v>238</v>
      </c>
      <c r="B253" s="5" t="s">
        <v>246</v>
      </c>
      <c r="C253" s="6" t="s">
        <v>6</v>
      </c>
      <c r="D253" s="6" t="s">
        <v>239</v>
      </c>
      <c r="E253" s="6" t="s">
        <v>247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</f>
        <v>55000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55000</v>
      </c>
      <c r="AI253" s="8">
        <v>0</v>
      </c>
      <c r="AJ253" s="7">
        <v>0</v>
      </c>
      <c r="AK253" s="8">
        <v>0</v>
      </c>
      <c r="AL253" s="7">
        <v>0</v>
      </c>
    </row>
    <row r="254" spans="1:38" ht="15" outlineLevel="6">
      <c r="A254" s="37">
        <v>239</v>
      </c>
      <c r="B254" s="5" t="s">
        <v>226</v>
      </c>
      <c r="C254" s="6" t="s">
        <v>6</v>
      </c>
      <c r="D254" s="6" t="s">
        <v>239</v>
      </c>
      <c r="E254" s="6" t="s">
        <v>247</v>
      </c>
      <c r="F254" s="6" t="s">
        <v>227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v>55000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55000</v>
      </c>
      <c r="AI254" s="8">
        <v>0</v>
      </c>
      <c r="AJ254" s="7">
        <v>0</v>
      </c>
      <c r="AK254" s="8">
        <v>0</v>
      </c>
      <c r="AL254" s="7">
        <v>0</v>
      </c>
    </row>
    <row r="255" spans="1:38" ht="25.5" outlineLevel="6">
      <c r="A255" s="11">
        <v>240</v>
      </c>
      <c r="B255" s="5" t="s">
        <v>489</v>
      </c>
      <c r="C255" s="6" t="s">
        <v>6</v>
      </c>
      <c r="D255" s="6" t="s">
        <v>239</v>
      </c>
      <c r="E255" s="6" t="s">
        <v>491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</f>
        <v>106797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8"/>
      <c r="AJ255" s="7"/>
      <c r="AK255" s="8"/>
      <c r="AL255" s="7"/>
    </row>
    <row r="256" spans="1:38" ht="15" outlineLevel="6">
      <c r="A256" s="37">
        <v>241</v>
      </c>
      <c r="B256" s="5" t="s">
        <v>490</v>
      </c>
      <c r="C256" s="6" t="s">
        <v>6</v>
      </c>
      <c r="D256" s="6" t="s">
        <v>239</v>
      </c>
      <c r="E256" s="6" t="s">
        <v>491</v>
      </c>
      <c r="F256" s="6" t="s">
        <v>227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v>106797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8"/>
      <c r="AJ256" s="7"/>
      <c r="AK256" s="8"/>
      <c r="AL256" s="7"/>
    </row>
    <row r="257" spans="1:38" ht="63.75" outlineLevel="5">
      <c r="A257" s="11">
        <v>242</v>
      </c>
      <c r="B257" s="5" t="s">
        <v>248</v>
      </c>
      <c r="C257" s="6" t="s">
        <v>6</v>
      </c>
      <c r="D257" s="6" t="s">
        <v>239</v>
      </c>
      <c r="E257" s="6" t="s">
        <v>249</v>
      </c>
      <c r="F257" s="6" t="s">
        <v>9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f>N258</f>
        <v>446829.31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596000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15" outlineLevel="6">
      <c r="A258" s="37">
        <v>243</v>
      </c>
      <c r="B258" s="5" t="s">
        <v>226</v>
      </c>
      <c r="C258" s="6" t="s">
        <v>6</v>
      </c>
      <c r="D258" s="6" t="s">
        <v>239</v>
      </c>
      <c r="E258" s="6" t="s">
        <v>249</v>
      </c>
      <c r="F258" s="6" t="s">
        <v>227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596000-106797-42373.69</f>
        <v>446829.31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596000</v>
      </c>
      <c r="AI258" s="8">
        <v>0</v>
      </c>
      <c r="AJ258" s="7">
        <v>0</v>
      </c>
      <c r="AK258" s="8">
        <v>0</v>
      </c>
      <c r="AL258" s="7">
        <v>0</v>
      </c>
    </row>
    <row r="259" spans="1:38" ht="51" outlineLevel="4">
      <c r="A259" s="11">
        <v>244</v>
      </c>
      <c r="B259" s="5" t="s">
        <v>250</v>
      </c>
      <c r="C259" s="6" t="s">
        <v>6</v>
      </c>
      <c r="D259" s="6" t="s">
        <v>239</v>
      </c>
      <c r="E259" s="6" t="s">
        <v>251</v>
      </c>
      <c r="F259" s="6" t="s">
        <v>9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f>N260+N262+N264</f>
        <v>14191373.69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18149000</v>
      </c>
      <c r="AI259" s="8">
        <v>0</v>
      </c>
      <c r="AJ259" s="7">
        <v>0</v>
      </c>
      <c r="AK259" s="8">
        <v>0</v>
      </c>
      <c r="AL259" s="7">
        <v>0</v>
      </c>
    </row>
    <row r="260" spans="1:38" ht="25.5" outlineLevel="5">
      <c r="A260" s="37">
        <v>245</v>
      </c>
      <c r="B260" s="5" t="s">
        <v>252</v>
      </c>
      <c r="C260" s="6" t="s">
        <v>6</v>
      </c>
      <c r="D260" s="6" t="s">
        <v>239</v>
      </c>
      <c r="E260" s="6" t="s">
        <v>253</v>
      </c>
      <c r="F260" s="6" t="s">
        <v>9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f>N261</f>
        <v>8697373.69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11655000</v>
      </c>
      <c r="AI260" s="8">
        <v>0</v>
      </c>
      <c r="AJ260" s="7">
        <v>0</v>
      </c>
      <c r="AK260" s="8">
        <v>0</v>
      </c>
      <c r="AL260" s="7">
        <v>0</v>
      </c>
    </row>
    <row r="261" spans="1:38" ht="15" outlineLevel="6">
      <c r="A261" s="11">
        <v>246</v>
      </c>
      <c r="B261" s="5" t="s">
        <v>226</v>
      </c>
      <c r="C261" s="6" t="s">
        <v>6</v>
      </c>
      <c r="D261" s="6" t="s">
        <v>239</v>
      </c>
      <c r="E261" s="6" t="s">
        <v>253</v>
      </c>
      <c r="F261" s="6" t="s">
        <v>227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11655000+42373.69-3000000</f>
        <v>8697373.69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11655000</v>
      </c>
      <c r="AI261" s="8">
        <v>0</v>
      </c>
      <c r="AJ261" s="7">
        <v>0</v>
      </c>
      <c r="AK261" s="8">
        <v>0</v>
      </c>
      <c r="AL261" s="7">
        <v>0</v>
      </c>
    </row>
    <row r="262" spans="1:38" ht="25.5" outlineLevel="5">
      <c r="A262" s="37">
        <v>247</v>
      </c>
      <c r="B262" s="5" t="s">
        <v>254</v>
      </c>
      <c r="C262" s="6" t="s">
        <v>6</v>
      </c>
      <c r="D262" s="6" t="s">
        <v>239</v>
      </c>
      <c r="E262" s="6" t="s">
        <v>255</v>
      </c>
      <c r="F262" s="6" t="s">
        <v>9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f>N263</f>
        <v>1710000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1710000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15" outlineLevel="6">
      <c r="A263" s="11">
        <v>248</v>
      </c>
      <c r="B263" s="5" t="s">
        <v>226</v>
      </c>
      <c r="C263" s="6" t="s">
        <v>6</v>
      </c>
      <c r="D263" s="6" t="s">
        <v>239</v>
      </c>
      <c r="E263" s="6" t="s">
        <v>255</v>
      </c>
      <c r="F263" s="6" t="s">
        <v>227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v>1710000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1710000</v>
      </c>
      <c r="AI263" s="8">
        <v>0</v>
      </c>
      <c r="AJ263" s="7">
        <v>0</v>
      </c>
      <c r="AK263" s="8">
        <v>0</v>
      </c>
      <c r="AL263" s="7">
        <v>0</v>
      </c>
    </row>
    <row r="264" spans="1:38" ht="25.5" outlineLevel="5">
      <c r="A264" s="37">
        <v>249</v>
      </c>
      <c r="B264" s="5" t="s">
        <v>256</v>
      </c>
      <c r="C264" s="6" t="s">
        <v>6</v>
      </c>
      <c r="D264" s="6" t="s">
        <v>239</v>
      </c>
      <c r="E264" s="6" t="s">
        <v>257</v>
      </c>
      <c r="F264" s="6" t="s">
        <v>9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f>N265</f>
        <v>3784000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4784000</v>
      </c>
      <c r="AI264" s="8">
        <v>0</v>
      </c>
      <c r="AJ264" s="7">
        <v>0</v>
      </c>
      <c r="AK264" s="8">
        <v>0</v>
      </c>
      <c r="AL264" s="7">
        <v>0</v>
      </c>
    </row>
    <row r="265" spans="1:38" ht="15" outlineLevel="6">
      <c r="A265" s="11">
        <v>250</v>
      </c>
      <c r="B265" s="5" t="s">
        <v>226</v>
      </c>
      <c r="C265" s="6" t="s">
        <v>6</v>
      </c>
      <c r="D265" s="6" t="s">
        <v>239</v>
      </c>
      <c r="E265" s="6" t="s">
        <v>257</v>
      </c>
      <c r="F265" s="6" t="s">
        <v>227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4784000-1000000</f>
        <v>3784000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4784000</v>
      </c>
      <c r="AI265" s="8">
        <v>0</v>
      </c>
      <c r="AJ265" s="7">
        <v>0</v>
      </c>
      <c r="AK265" s="8">
        <v>0</v>
      </c>
      <c r="AL265" s="7">
        <v>0</v>
      </c>
    </row>
    <row r="266" spans="1:38" s="14" customFormat="1" ht="14.25" outlineLevel="1">
      <c r="A266" s="37">
        <v>251</v>
      </c>
      <c r="B266" s="21" t="s">
        <v>458</v>
      </c>
      <c r="C266" s="18" t="s">
        <v>6</v>
      </c>
      <c r="D266" s="18" t="s">
        <v>258</v>
      </c>
      <c r="E266" s="18" t="s">
        <v>8</v>
      </c>
      <c r="F266" s="18" t="s">
        <v>9</v>
      </c>
      <c r="G266" s="18" t="s">
        <v>9</v>
      </c>
      <c r="H266" s="18"/>
      <c r="I266" s="18"/>
      <c r="J266" s="18"/>
      <c r="K266" s="18"/>
      <c r="L266" s="18"/>
      <c r="M266" s="19">
        <v>0</v>
      </c>
      <c r="N266" s="19">
        <f>N267</f>
        <v>150000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150000</v>
      </c>
      <c r="AI266" s="20">
        <v>0</v>
      </c>
      <c r="AJ266" s="19">
        <v>0</v>
      </c>
      <c r="AK266" s="20">
        <v>0</v>
      </c>
      <c r="AL266" s="19">
        <v>0</v>
      </c>
    </row>
    <row r="267" spans="1:38" s="14" customFormat="1" ht="14.25" outlineLevel="2">
      <c r="A267" s="11">
        <v>252</v>
      </c>
      <c r="B267" s="21" t="s">
        <v>459</v>
      </c>
      <c r="C267" s="18" t="s">
        <v>6</v>
      </c>
      <c r="D267" s="18" t="s">
        <v>259</v>
      </c>
      <c r="E267" s="18" t="s">
        <v>8</v>
      </c>
      <c r="F267" s="18" t="s">
        <v>9</v>
      </c>
      <c r="G267" s="18" t="s">
        <v>9</v>
      </c>
      <c r="H267" s="18"/>
      <c r="I267" s="18"/>
      <c r="J267" s="18"/>
      <c r="K267" s="18"/>
      <c r="L267" s="18"/>
      <c r="M267" s="19">
        <v>0</v>
      </c>
      <c r="N267" s="19">
        <f>N268</f>
        <v>150000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150000</v>
      </c>
      <c r="AI267" s="20">
        <v>0</v>
      </c>
      <c r="AJ267" s="19">
        <v>0</v>
      </c>
      <c r="AK267" s="20">
        <v>0</v>
      </c>
      <c r="AL267" s="19">
        <v>0</v>
      </c>
    </row>
    <row r="268" spans="1:38" ht="52.5" customHeight="1" outlineLevel="3">
      <c r="A268" s="37">
        <v>253</v>
      </c>
      <c r="B268" s="5" t="s">
        <v>260</v>
      </c>
      <c r="C268" s="6" t="s">
        <v>6</v>
      </c>
      <c r="D268" s="6" t="s">
        <v>259</v>
      </c>
      <c r="E268" s="6" t="s">
        <v>261</v>
      </c>
      <c r="F268" s="6" t="s">
        <v>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f>N269+N272+N275+N278</f>
        <v>150000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150000</v>
      </c>
      <c r="AI268" s="8">
        <v>0</v>
      </c>
      <c r="AJ268" s="7">
        <v>0</v>
      </c>
      <c r="AK268" s="8">
        <v>0</v>
      </c>
      <c r="AL268" s="7">
        <v>0</v>
      </c>
    </row>
    <row r="269" spans="1:38" ht="38.25" outlineLevel="4">
      <c r="A269" s="11">
        <v>254</v>
      </c>
      <c r="B269" s="5" t="s">
        <v>262</v>
      </c>
      <c r="C269" s="6" t="s">
        <v>6</v>
      </c>
      <c r="D269" s="6" t="s">
        <v>259</v>
      </c>
      <c r="E269" s="6" t="s">
        <v>263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</f>
        <v>20000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20000</v>
      </c>
      <c r="AI269" s="8">
        <v>0</v>
      </c>
      <c r="AJ269" s="7">
        <v>0</v>
      </c>
      <c r="AK269" s="8">
        <v>0</v>
      </c>
      <c r="AL269" s="7">
        <v>0</v>
      </c>
    </row>
    <row r="270" spans="1:38" ht="38.25" outlineLevel="5">
      <c r="A270" s="37">
        <v>255</v>
      </c>
      <c r="B270" s="5" t="s">
        <v>264</v>
      </c>
      <c r="C270" s="6" t="s">
        <v>6</v>
      </c>
      <c r="D270" s="6" t="s">
        <v>259</v>
      </c>
      <c r="E270" s="6" t="s">
        <v>265</v>
      </c>
      <c r="F270" s="6" t="s">
        <v>9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f>N271</f>
        <v>20000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20000</v>
      </c>
      <c r="AI270" s="8">
        <v>0</v>
      </c>
      <c r="AJ270" s="7">
        <v>0</v>
      </c>
      <c r="AK270" s="8">
        <v>0</v>
      </c>
      <c r="AL270" s="7">
        <v>0</v>
      </c>
    </row>
    <row r="271" spans="1:38" ht="38.25" outlineLevel="6">
      <c r="A271" s="11">
        <v>256</v>
      </c>
      <c r="B271" s="5" t="s">
        <v>23</v>
      </c>
      <c r="C271" s="6" t="s">
        <v>6</v>
      </c>
      <c r="D271" s="6" t="s">
        <v>259</v>
      </c>
      <c r="E271" s="6" t="s">
        <v>265</v>
      </c>
      <c r="F271" s="6" t="s">
        <v>24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v>20000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20000</v>
      </c>
      <c r="AI271" s="8">
        <v>0</v>
      </c>
      <c r="AJ271" s="7">
        <v>0</v>
      </c>
      <c r="AK271" s="8">
        <v>0</v>
      </c>
      <c r="AL271" s="7">
        <v>0</v>
      </c>
    </row>
    <row r="272" spans="1:38" ht="51" outlineLevel="4">
      <c r="A272" s="37">
        <v>257</v>
      </c>
      <c r="B272" s="5" t="s">
        <v>266</v>
      </c>
      <c r="C272" s="6" t="s">
        <v>6</v>
      </c>
      <c r="D272" s="6" t="s">
        <v>259</v>
      </c>
      <c r="E272" s="6" t="s">
        <v>267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</f>
        <v>10000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10000</v>
      </c>
      <c r="AI272" s="8">
        <v>0</v>
      </c>
      <c r="AJ272" s="7">
        <v>0</v>
      </c>
      <c r="AK272" s="8">
        <v>0</v>
      </c>
      <c r="AL272" s="7">
        <v>0</v>
      </c>
    </row>
    <row r="273" spans="1:38" ht="40.5" customHeight="1" outlineLevel="5">
      <c r="A273" s="11">
        <v>258</v>
      </c>
      <c r="B273" s="5" t="s">
        <v>268</v>
      </c>
      <c r="C273" s="6" t="s">
        <v>6</v>
      </c>
      <c r="D273" s="6" t="s">
        <v>259</v>
      </c>
      <c r="E273" s="6" t="s">
        <v>269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10000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10000</v>
      </c>
      <c r="AI273" s="8">
        <v>0</v>
      </c>
      <c r="AJ273" s="7">
        <v>0</v>
      </c>
      <c r="AK273" s="8">
        <v>0</v>
      </c>
      <c r="AL273" s="7">
        <v>0</v>
      </c>
    </row>
    <row r="274" spans="1:38" ht="38.25" outlineLevel="6">
      <c r="A274" s="37">
        <v>259</v>
      </c>
      <c r="B274" s="5" t="s">
        <v>23</v>
      </c>
      <c r="C274" s="6" t="s">
        <v>6</v>
      </c>
      <c r="D274" s="6" t="s">
        <v>259</v>
      </c>
      <c r="E274" s="6" t="s">
        <v>269</v>
      </c>
      <c r="F274" s="6" t="s">
        <v>24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v>10000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10000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76.5" outlineLevel="4">
      <c r="A275" s="11">
        <v>260</v>
      </c>
      <c r="B275" s="5" t="s">
        <v>270</v>
      </c>
      <c r="C275" s="6" t="s">
        <v>6</v>
      </c>
      <c r="D275" s="6" t="s">
        <v>259</v>
      </c>
      <c r="E275" s="6" t="s">
        <v>271</v>
      </c>
      <c r="F275" s="6" t="s">
        <v>9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f>N276</f>
        <v>100000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100000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66" customHeight="1" outlineLevel="5">
      <c r="A276" s="37">
        <v>261</v>
      </c>
      <c r="B276" s="5" t="s">
        <v>272</v>
      </c>
      <c r="C276" s="6" t="s">
        <v>6</v>
      </c>
      <c r="D276" s="6" t="s">
        <v>259</v>
      </c>
      <c r="E276" s="6" t="s">
        <v>273</v>
      </c>
      <c r="F276" s="6" t="s">
        <v>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f>N277</f>
        <v>100000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100000</v>
      </c>
      <c r="AI276" s="8">
        <v>0</v>
      </c>
      <c r="AJ276" s="7">
        <v>0</v>
      </c>
      <c r="AK276" s="8">
        <v>0</v>
      </c>
      <c r="AL276" s="7">
        <v>0</v>
      </c>
    </row>
    <row r="277" spans="1:38" ht="38.25" outlineLevel="6">
      <c r="A277" s="11">
        <v>262</v>
      </c>
      <c r="B277" s="5" t="s">
        <v>23</v>
      </c>
      <c r="C277" s="6" t="s">
        <v>6</v>
      </c>
      <c r="D277" s="6" t="s">
        <v>259</v>
      </c>
      <c r="E277" s="6" t="s">
        <v>273</v>
      </c>
      <c r="F277" s="6" t="s">
        <v>24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v>100000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100000</v>
      </c>
      <c r="AI277" s="8">
        <v>0</v>
      </c>
      <c r="AJ277" s="7">
        <v>0</v>
      </c>
      <c r="AK277" s="8">
        <v>0</v>
      </c>
      <c r="AL277" s="7">
        <v>0</v>
      </c>
    </row>
    <row r="278" spans="1:38" ht="38.25" outlineLevel="4">
      <c r="A278" s="37">
        <v>263</v>
      </c>
      <c r="B278" s="5" t="s">
        <v>274</v>
      </c>
      <c r="C278" s="6" t="s">
        <v>6</v>
      </c>
      <c r="D278" s="6" t="s">
        <v>259</v>
      </c>
      <c r="E278" s="6" t="s">
        <v>275</v>
      </c>
      <c r="F278" s="6" t="s">
        <v>9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f>N279</f>
        <v>20000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20000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42" customHeight="1" outlineLevel="5">
      <c r="A279" s="11">
        <v>264</v>
      </c>
      <c r="B279" s="5" t="s">
        <v>276</v>
      </c>
      <c r="C279" s="6" t="s">
        <v>6</v>
      </c>
      <c r="D279" s="6" t="s">
        <v>259</v>
      </c>
      <c r="E279" s="6" t="s">
        <v>277</v>
      </c>
      <c r="F279" s="6" t="s">
        <v>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f>N280</f>
        <v>20000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20000</v>
      </c>
      <c r="AI279" s="8">
        <v>0</v>
      </c>
      <c r="AJ279" s="7">
        <v>0</v>
      </c>
      <c r="AK279" s="8">
        <v>0</v>
      </c>
      <c r="AL279" s="7">
        <v>0</v>
      </c>
    </row>
    <row r="280" spans="1:38" ht="38.25" outlineLevel="6">
      <c r="A280" s="37">
        <v>265</v>
      </c>
      <c r="B280" s="5" t="s">
        <v>23</v>
      </c>
      <c r="C280" s="6" t="s">
        <v>6</v>
      </c>
      <c r="D280" s="6" t="s">
        <v>259</v>
      </c>
      <c r="E280" s="6" t="s">
        <v>277</v>
      </c>
      <c r="F280" s="6" t="s">
        <v>24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20000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20000</v>
      </c>
      <c r="AI280" s="8">
        <v>0</v>
      </c>
      <c r="AJ280" s="7">
        <v>0</v>
      </c>
      <c r="AK280" s="8">
        <v>0</v>
      </c>
      <c r="AL280" s="7">
        <v>0</v>
      </c>
    </row>
    <row r="281" spans="1:38" s="14" customFormat="1" ht="14.25" outlineLevel="1">
      <c r="A281" s="11">
        <v>266</v>
      </c>
      <c r="B281" s="21" t="s">
        <v>460</v>
      </c>
      <c r="C281" s="18" t="s">
        <v>6</v>
      </c>
      <c r="D281" s="18" t="s">
        <v>278</v>
      </c>
      <c r="E281" s="18" t="s">
        <v>8</v>
      </c>
      <c r="F281" s="18" t="s">
        <v>9</v>
      </c>
      <c r="G281" s="18" t="s">
        <v>9</v>
      </c>
      <c r="H281" s="18"/>
      <c r="I281" s="18"/>
      <c r="J281" s="18"/>
      <c r="K281" s="18"/>
      <c r="L281" s="18"/>
      <c r="M281" s="19">
        <v>0</v>
      </c>
      <c r="N281" s="19">
        <f>N282+N312</f>
        <v>32806253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32633700</v>
      </c>
      <c r="AI281" s="20">
        <v>0</v>
      </c>
      <c r="AJ281" s="19">
        <v>0</v>
      </c>
      <c r="AK281" s="20">
        <v>0</v>
      </c>
      <c r="AL281" s="19">
        <v>0</v>
      </c>
    </row>
    <row r="282" spans="1:38" s="14" customFormat="1" ht="14.25" outlineLevel="2">
      <c r="A282" s="37">
        <v>267</v>
      </c>
      <c r="B282" s="21" t="s">
        <v>461</v>
      </c>
      <c r="C282" s="18" t="s">
        <v>6</v>
      </c>
      <c r="D282" s="18" t="s">
        <v>279</v>
      </c>
      <c r="E282" s="18" t="s">
        <v>8</v>
      </c>
      <c r="F282" s="18" t="s">
        <v>9</v>
      </c>
      <c r="G282" s="18" t="s">
        <v>9</v>
      </c>
      <c r="H282" s="18"/>
      <c r="I282" s="18"/>
      <c r="J282" s="18"/>
      <c r="K282" s="18"/>
      <c r="L282" s="18"/>
      <c r="M282" s="19">
        <v>0</v>
      </c>
      <c r="N282" s="19">
        <f>N2576+N303+N283</f>
        <v>31079484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30939084</v>
      </c>
      <c r="AI282" s="20">
        <v>0</v>
      </c>
      <c r="AJ282" s="19">
        <v>0</v>
      </c>
      <c r="AK282" s="20">
        <v>0</v>
      </c>
      <c r="AL282" s="19">
        <v>0</v>
      </c>
    </row>
    <row r="283" spans="1:38" ht="51" outlineLevel="3">
      <c r="A283" s="11">
        <v>268</v>
      </c>
      <c r="B283" s="5" t="s">
        <v>280</v>
      </c>
      <c r="C283" s="6" t="s">
        <v>6</v>
      </c>
      <c r="D283" s="6" t="s">
        <v>279</v>
      </c>
      <c r="E283" s="6" t="s">
        <v>281</v>
      </c>
      <c r="F283" s="6" t="s">
        <v>9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f>N284</f>
        <v>29967984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29884384</v>
      </c>
      <c r="AI283" s="8">
        <v>0</v>
      </c>
      <c r="AJ283" s="7">
        <v>0</v>
      </c>
      <c r="AK283" s="8">
        <v>0</v>
      </c>
      <c r="AL283" s="7">
        <v>0</v>
      </c>
    </row>
    <row r="284" spans="1:38" ht="51" outlineLevel="4">
      <c r="A284" s="37">
        <v>269</v>
      </c>
      <c r="B284" s="5" t="s">
        <v>282</v>
      </c>
      <c r="C284" s="6" t="s">
        <v>6</v>
      </c>
      <c r="D284" s="6" t="s">
        <v>279</v>
      </c>
      <c r="E284" s="6" t="s">
        <v>283</v>
      </c>
      <c r="F284" s="6" t="s">
        <v>9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f>N285+N287+N289+N291+N294+N297+N300</f>
        <v>29967984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29884384</v>
      </c>
      <c r="AI284" s="8">
        <v>0</v>
      </c>
      <c r="AJ284" s="7">
        <v>0</v>
      </c>
      <c r="AK284" s="8">
        <v>0</v>
      </c>
      <c r="AL284" s="7">
        <v>0</v>
      </c>
    </row>
    <row r="285" spans="1:38" ht="15" outlineLevel="5">
      <c r="A285" s="11">
        <v>270</v>
      </c>
      <c r="B285" s="5" t="s">
        <v>284</v>
      </c>
      <c r="C285" s="6" t="s">
        <v>6</v>
      </c>
      <c r="D285" s="6" t="s">
        <v>279</v>
      </c>
      <c r="E285" s="6" t="s">
        <v>285</v>
      </c>
      <c r="F285" s="6" t="s">
        <v>9</v>
      </c>
      <c r="G285" s="6" t="s">
        <v>9</v>
      </c>
      <c r="H285" s="6"/>
      <c r="I285" s="6"/>
      <c r="J285" s="6"/>
      <c r="K285" s="6"/>
      <c r="L285" s="6"/>
      <c r="M285" s="7">
        <v>0</v>
      </c>
      <c r="N285" s="7">
        <f>N286</f>
        <v>275900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275900</v>
      </c>
      <c r="AI285" s="8">
        <v>0</v>
      </c>
      <c r="AJ285" s="7">
        <v>0</v>
      </c>
      <c r="AK285" s="8">
        <v>0</v>
      </c>
      <c r="AL285" s="7">
        <v>0</v>
      </c>
    </row>
    <row r="286" spans="1:38" ht="25.5" outlineLevel="6">
      <c r="A286" s="37">
        <v>271</v>
      </c>
      <c r="B286" s="5" t="s">
        <v>286</v>
      </c>
      <c r="C286" s="6" t="s">
        <v>6</v>
      </c>
      <c r="D286" s="6" t="s">
        <v>279</v>
      </c>
      <c r="E286" s="6" t="s">
        <v>285</v>
      </c>
      <c r="F286" s="6" t="s">
        <v>287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v>275900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275900</v>
      </c>
      <c r="AI286" s="8">
        <v>0</v>
      </c>
      <c r="AJ286" s="7">
        <v>0</v>
      </c>
      <c r="AK286" s="8">
        <v>0</v>
      </c>
      <c r="AL286" s="7">
        <v>0</v>
      </c>
    </row>
    <row r="287" spans="1:38" ht="25.5" outlineLevel="5">
      <c r="A287" s="11">
        <v>272</v>
      </c>
      <c r="B287" s="5" t="s">
        <v>288</v>
      </c>
      <c r="C287" s="6" t="s">
        <v>6</v>
      </c>
      <c r="D287" s="6" t="s">
        <v>279</v>
      </c>
      <c r="E287" s="6" t="s">
        <v>289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</f>
        <v>64000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64000</v>
      </c>
      <c r="AI287" s="8">
        <v>0</v>
      </c>
      <c r="AJ287" s="7">
        <v>0</v>
      </c>
      <c r="AK287" s="8">
        <v>0</v>
      </c>
      <c r="AL287" s="7">
        <v>0</v>
      </c>
    </row>
    <row r="288" spans="1:38" ht="25.5" outlineLevel="6">
      <c r="A288" s="37">
        <v>273</v>
      </c>
      <c r="B288" s="5" t="s">
        <v>286</v>
      </c>
      <c r="C288" s="6" t="s">
        <v>6</v>
      </c>
      <c r="D288" s="6" t="s">
        <v>279</v>
      </c>
      <c r="E288" s="6" t="s">
        <v>289</v>
      </c>
      <c r="F288" s="6" t="s">
        <v>287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v>64000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64000</v>
      </c>
      <c r="AI288" s="8">
        <v>0</v>
      </c>
      <c r="AJ288" s="7">
        <v>0</v>
      </c>
      <c r="AK288" s="8">
        <v>0</v>
      </c>
      <c r="AL288" s="7">
        <v>0</v>
      </c>
    </row>
    <row r="289" spans="1:38" ht="15" outlineLevel="5">
      <c r="A289" s="11">
        <v>274</v>
      </c>
      <c r="B289" s="5" t="s">
        <v>290</v>
      </c>
      <c r="C289" s="6" t="s">
        <v>6</v>
      </c>
      <c r="D289" s="6" t="s">
        <v>279</v>
      </c>
      <c r="E289" s="6" t="s">
        <v>291</v>
      </c>
      <c r="F289" s="6" t="s">
        <v>9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f>N290</f>
        <v>360100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360100</v>
      </c>
      <c r="AI289" s="8">
        <v>0</v>
      </c>
      <c r="AJ289" s="7">
        <v>0</v>
      </c>
      <c r="AK289" s="8">
        <v>0</v>
      </c>
      <c r="AL289" s="7">
        <v>0</v>
      </c>
    </row>
    <row r="290" spans="1:38" ht="25.5" outlineLevel="6">
      <c r="A290" s="37">
        <v>275</v>
      </c>
      <c r="B290" s="5" t="s">
        <v>286</v>
      </c>
      <c r="C290" s="6" t="s">
        <v>6</v>
      </c>
      <c r="D290" s="6" t="s">
        <v>279</v>
      </c>
      <c r="E290" s="6" t="s">
        <v>291</v>
      </c>
      <c r="F290" s="6" t="s">
        <v>287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v>360100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360100</v>
      </c>
      <c r="AI290" s="8">
        <v>0</v>
      </c>
      <c r="AJ290" s="7">
        <v>0</v>
      </c>
      <c r="AK290" s="8">
        <v>0</v>
      </c>
      <c r="AL290" s="7">
        <v>0</v>
      </c>
    </row>
    <row r="291" spans="1:38" ht="155.25" customHeight="1" outlineLevel="5">
      <c r="A291" s="11">
        <v>276</v>
      </c>
      <c r="B291" s="5" t="s">
        <v>292</v>
      </c>
      <c r="C291" s="6" t="s">
        <v>6</v>
      </c>
      <c r="D291" s="6" t="s">
        <v>279</v>
      </c>
      <c r="E291" s="6" t="s">
        <v>293</v>
      </c>
      <c r="F291" s="6" t="s">
        <v>9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f>N292+N293</f>
        <v>8873000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8873000</v>
      </c>
      <c r="AI291" s="8">
        <v>0</v>
      </c>
      <c r="AJ291" s="7">
        <v>0</v>
      </c>
      <c r="AK291" s="8">
        <v>0</v>
      </c>
      <c r="AL291" s="7">
        <v>0</v>
      </c>
    </row>
    <row r="292" spans="1:38" ht="38.25" outlineLevel="6">
      <c r="A292" s="37">
        <v>277</v>
      </c>
      <c r="B292" s="5" t="s">
        <v>23</v>
      </c>
      <c r="C292" s="6" t="s">
        <v>6</v>
      </c>
      <c r="D292" s="6" t="s">
        <v>279</v>
      </c>
      <c r="E292" s="6" t="s">
        <v>293</v>
      </c>
      <c r="F292" s="6" t="s">
        <v>24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v>110000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110000</v>
      </c>
      <c r="AI292" s="8">
        <v>0</v>
      </c>
      <c r="AJ292" s="7">
        <v>0</v>
      </c>
      <c r="AK292" s="8">
        <v>0</v>
      </c>
      <c r="AL292" s="7">
        <v>0</v>
      </c>
    </row>
    <row r="293" spans="1:38" ht="25.5" outlineLevel="6">
      <c r="A293" s="11">
        <v>278</v>
      </c>
      <c r="B293" s="5" t="s">
        <v>286</v>
      </c>
      <c r="C293" s="6" t="s">
        <v>6</v>
      </c>
      <c r="D293" s="6" t="s">
        <v>279</v>
      </c>
      <c r="E293" s="6" t="s">
        <v>293</v>
      </c>
      <c r="F293" s="6" t="s">
        <v>287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v>8763000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8763000</v>
      </c>
      <c r="AI293" s="8">
        <v>0</v>
      </c>
      <c r="AJ293" s="7">
        <v>0</v>
      </c>
      <c r="AK293" s="8">
        <v>0</v>
      </c>
      <c r="AL293" s="7">
        <v>0</v>
      </c>
    </row>
    <row r="294" spans="1:38" ht="169.5" customHeight="1" outlineLevel="5">
      <c r="A294" s="37">
        <v>279</v>
      </c>
      <c r="B294" s="5" t="s">
        <v>294</v>
      </c>
      <c r="C294" s="6" t="s">
        <v>6</v>
      </c>
      <c r="D294" s="6" t="s">
        <v>279</v>
      </c>
      <c r="E294" s="6" t="s">
        <v>295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N295+N296</f>
        <v>12783009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12783009</v>
      </c>
      <c r="AI294" s="8">
        <v>0</v>
      </c>
      <c r="AJ294" s="7">
        <v>0</v>
      </c>
      <c r="AK294" s="8">
        <v>0</v>
      </c>
      <c r="AL294" s="7">
        <v>0</v>
      </c>
    </row>
    <row r="295" spans="1:38" ht="38.25" outlineLevel="6">
      <c r="A295" s="11">
        <v>280</v>
      </c>
      <c r="B295" s="5" t="s">
        <v>23</v>
      </c>
      <c r="C295" s="6" t="s">
        <v>6</v>
      </c>
      <c r="D295" s="6" t="s">
        <v>279</v>
      </c>
      <c r="E295" s="6" t="s">
        <v>295</v>
      </c>
      <c r="F295" s="6" t="s">
        <v>24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v>120000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120000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6">
      <c r="A296" s="37">
        <v>281</v>
      </c>
      <c r="B296" s="5" t="s">
        <v>286</v>
      </c>
      <c r="C296" s="6" t="s">
        <v>6</v>
      </c>
      <c r="D296" s="6" t="s">
        <v>279</v>
      </c>
      <c r="E296" s="6" t="s">
        <v>295</v>
      </c>
      <c r="F296" s="6" t="s">
        <v>287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v>12663009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12663009</v>
      </c>
      <c r="AI296" s="8">
        <v>0</v>
      </c>
      <c r="AJ296" s="7">
        <v>0</v>
      </c>
      <c r="AK296" s="8">
        <v>0</v>
      </c>
      <c r="AL296" s="7">
        <v>0</v>
      </c>
    </row>
    <row r="297" spans="1:38" ht="152.25" customHeight="1" outlineLevel="5">
      <c r="A297" s="11">
        <v>282</v>
      </c>
      <c r="B297" s="5" t="s">
        <v>296</v>
      </c>
      <c r="C297" s="6" t="s">
        <v>6</v>
      </c>
      <c r="D297" s="6" t="s">
        <v>279</v>
      </c>
      <c r="E297" s="6" t="s">
        <v>297</v>
      </c>
      <c r="F297" s="6" t="s">
        <v>9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f>N298+N299</f>
        <v>7528375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7528375</v>
      </c>
      <c r="AI297" s="8">
        <v>0</v>
      </c>
      <c r="AJ297" s="7">
        <v>0</v>
      </c>
      <c r="AK297" s="8">
        <v>0</v>
      </c>
      <c r="AL297" s="7">
        <v>0</v>
      </c>
    </row>
    <row r="298" spans="1:38" ht="38.25" outlineLevel="6">
      <c r="A298" s="37">
        <v>283</v>
      </c>
      <c r="B298" s="5" t="s">
        <v>23</v>
      </c>
      <c r="C298" s="6" t="s">
        <v>6</v>
      </c>
      <c r="D298" s="6" t="s">
        <v>279</v>
      </c>
      <c r="E298" s="6" t="s">
        <v>297</v>
      </c>
      <c r="F298" s="6" t="s">
        <v>24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v>120000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120000</v>
      </c>
      <c r="AI298" s="8">
        <v>0</v>
      </c>
      <c r="AJ298" s="7">
        <v>0</v>
      </c>
      <c r="AK298" s="8">
        <v>0</v>
      </c>
      <c r="AL298" s="7">
        <v>0</v>
      </c>
    </row>
    <row r="299" spans="1:38" ht="25.5" outlineLevel="6">
      <c r="A299" s="11">
        <v>284</v>
      </c>
      <c r="B299" s="5" t="s">
        <v>286</v>
      </c>
      <c r="C299" s="6" t="s">
        <v>6</v>
      </c>
      <c r="D299" s="6" t="s">
        <v>279</v>
      </c>
      <c r="E299" s="6" t="s">
        <v>297</v>
      </c>
      <c r="F299" s="6" t="s">
        <v>287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v>7408375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7408375</v>
      </c>
      <c r="AI299" s="8">
        <v>0</v>
      </c>
      <c r="AJ299" s="7">
        <v>0</v>
      </c>
      <c r="AK299" s="8">
        <v>0</v>
      </c>
      <c r="AL299" s="7">
        <v>0</v>
      </c>
    </row>
    <row r="300" spans="1:38" ht="165.75" outlineLevel="6">
      <c r="A300" s="37">
        <v>285</v>
      </c>
      <c r="B300" s="44" t="s">
        <v>525</v>
      </c>
      <c r="C300" s="6" t="s">
        <v>6</v>
      </c>
      <c r="D300" s="6" t="s">
        <v>279</v>
      </c>
      <c r="E300" s="6" t="s">
        <v>524</v>
      </c>
      <c r="F300" s="6" t="s">
        <v>9</v>
      </c>
      <c r="G300" s="6"/>
      <c r="H300" s="6"/>
      <c r="I300" s="6"/>
      <c r="J300" s="6"/>
      <c r="K300" s="6"/>
      <c r="L300" s="6"/>
      <c r="M300" s="7"/>
      <c r="N300" s="7">
        <f>N302+N301</f>
        <v>83600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8"/>
      <c r="AJ300" s="7"/>
      <c r="AK300" s="8"/>
      <c r="AL300" s="7"/>
    </row>
    <row r="301" spans="1:38" ht="38.25" outlineLevel="6">
      <c r="A301" s="11">
        <v>286</v>
      </c>
      <c r="B301" s="5" t="s">
        <v>23</v>
      </c>
      <c r="C301" s="6" t="s">
        <v>6</v>
      </c>
      <c r="D301" s="6" t="s">
        <v>279</v>
      </c>
      <c r="E301" s="6" t="s">
        <v>524</v>
      </c>
      <c r="F301" s="6" t="s">
        <v>24</v>
      </c>
      <c r="G301" s="6"/>
      <c r="H301" s="6"/>
      <c r="I301" s="6"/>
      <c r="J301" s="6"/>
      <c r="K301" s="6"/>
      <c r="L301" s="6"/>
      <c r="M301" s="7"/>
      <c r="N301" s="7">
        <v>4000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8"/>
      <c r="AJ301" s="7"/>
      <c r="AK301" s="8"/>
      <c r="AL301" s="7"/>
    </row>
    <row r="302" spans="1:38" ht="25.5" outlineLevel="6">
      <c r="A302" s="37">
        <v>287</v>
      </c>
      <c r="B302" s="5" t="s">
        <v>286</v>
      </c>
      <c r="C302" s="6" t="s">
        <v>6</v>
      </c>
      <c r="D302" s="6" t="s">
        <v>279</v>
      </c>
      <c r="E302" s="6" t="s">
        <v>524</v>
      </c>
      <c r="F302" s="6" t="s">
        <v>287</v>
      </c>
      <c r="G302" s="6"/>
      <c r="H302" s="6"/>
      <c r="I302" s="6"/>
      <c r="J302" s="6"/>
      <c r="K302" s="6"/>
      <c r="L302" s="6"/>
      <c r="M302" s="7"/>
      <c r="N302" s="7">
        <v>79600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8"/>
      <c r="AJ302" s="7"/>
      <c r="AK302" s="8"/>
      <c r="AL302" s="7"/>
    </row>
    <row r="303" spans="1:38" ht="63.75" outlineLevel="3">
      <c r="A303" s="11">
        <v>288</v>
      </c>
      <c r="B303" s="5" t="s">
        <v>298</v>
      </c>
      <c r="C303" s="6" t="s">
        <v>6</v>
      </c>
      <c r="D303" s="6" t="s">
        <v>279</v>
      </c>
      <c r="E303" s="6" t="s">
        <v>299</v>
      </c>
      <c r="F303" s="6" t="s">
        <v>9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f>N304+N307</f>
        <v>1111500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1054700</v>
      </c>
      <c r="AI303" s="8">
        <v>0</v>
      </c>
      <c r="AJ303" s="7">
        <v>0</v>
      </c>
      <c r="AK303" s="8">
        <v>0</v>
      </c>
      <c r="AL303" s="7">
        <v>0</v>
      </c>
    </row>
    <row r="304" spans="1:38" ht="38.25" outlineLevel="4">
      <c r="A304" s="37">
        <v>289</v>
      </c>
      <c r="B304" s="5" t="s">
        <v>300</v>
      </c>
      <c r="C304" s="6" t="s">
        <v>6</v>
      </c>
      <c r="D304" s="6" t="s">
        <v>279</v>
      </c>
      <c r="E304" s="6" t="s">
        <v>301</v>
      </c>
      <c r="F304" s="6" t="s">
        <v>9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N305</f>
        <v>752400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752400</v>
      </c>
      <c r="AI304" s="8">
        <v>0</v>
      </c>
      <c r="AJ304" s="7">
        <v>0</v>
      </c>
      <c r="AK304" s="8">
        <v>0</v>
      </c>
      <c r="AL304" s="7">
        <v>0</v>
      </c>
    </row>
    <row r="305" spans="1:38" ht="38.25" outlineLevel="5">
      <c r="A305" s="11">
        <v>290</v>
      </c>
      <c r="B305" s="5" t="s">
        <v>302</v>
      </c>
      <c r="C305" s="6" t="s">
        <v>6</v>
      </c>
      <c r="D305" s="6" t="s">
        <v>279</v>
      </c>
      <c r="E305" s="6" t="s">
        <v>303</v>
      </c>
      <c r="F305" s="6" t="s">
        <v>9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f>N306</f>
        <v>752400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752400</v>
      </c>
      <c r="AI305" s="8">
        <v>0</v>
      </c>
      <c r="AJ305" s="7">
        <v>0</v>
      </c>
      <c r="AK305" s="8">
        <v>0</v>
      </c>
      <c r="AL305" s="7">
        <v>0</v>
      </c>
    </row>
    <row r="306" spans="1:38" ht="25.5" outlineLevel="6">
      <c r="A306" s="37">
        <v>291</v>
      </c>
      <c r="B306" s="5" t="s">
        <v>44</v>
      </c>
      <c r="C306" s="6" t="s">
        <v>6</v>
      </c>
      <c r="D306" s="6" t="s">
        <v>279</v>
      </c>
      <c r="E306" s="6" t="s">
        <v>303</v>
      </c>
      <c r="F306" s="6" t="s">
        <v>45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v>752400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752400</v>
      </c>
      <c r="AI306" s="8">
        <v>0</v>
      </c>
      <c r="AJ306" s="7">
        <v>0</v>
      </c>
      <c r="AK306" s="8">
        <v>0</v>
      </c>
      <c r="AL306" s="7">
        <v>0</v>
      </c>
    </row>
    <row r="307" spans="1:38" ht="51" outlineLevel="4">
      <c r="A307" s="11">
        <v>292</v>
      </c>
      <c r="B307" s="5" t="s">
        <v>304</v>
      </c>
      <c r="C307" s="6" t="s">
        <v>6</v>
      </c>
      <c r="D307" s="6" t="s">
        <v>279</v>
      </c>
      <c r="E307" s="6" t="s">
        <v>305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N308+N310</f>
        <v>359100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302300</v>
      </c>
      <c r="AI307" s="8">
        <v>0</v>
      </c>
      <c r="AJ307" s="7">
        <v>0</v>
      </c>
      <c r="AK307" s="8">
        <v>0</v>
      </c>
      <c r="AL307" s="7">
        <v>0</v>
      </c>
    </row>
    <row r="308" spans="1:38" ht="51" outlineLevel="4">
      <c r="A308" s="37">
        <v>293</v>
      </c>
      <c r="B308" s="5" t="s">
        <v>508</v>
      </c>
      <c r="C308" s="6" t="s">
        <v>6</v>
      </c>
      <c r="D308" s="6" t="s">
        <v>279</v>
      </c>
      <c r="E308" s="6" t="s">
        <v>509</v>
      </c>
      <c r="F308" s="6" t="s">
        <v>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f>N309</f>
        <v>56800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8"/>
      <c r="AJ308" s="7"/>
      <c r="AK308" s="8"/>
      <c r="AL308" s="7"/>
    </row>
    <row r="309" spans="1:38" ht="25.5" outlineLevel="4">
      <c r="A309" s="11">
        <v>294</v>
      </c>
      <c r="B309" s="5" t="s">
        <v>44</v>
      </c>
      <c r="C309" s="6" t="s">
        <v>6</v>
      </c>
      <c r="D309" s="6" t="s">
        <v>279</v>
      </c>
      <c r="E309" s="6" t="s">
        <v>509</v>
      </c>
      <c r="F309" s="6" t="s">
        <v>45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v>56800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8"/>
      <c r="AJ309" s="7"/>
      <c r="AK309" s="8"/>
      <c r="AL309" s="7"/>
    </row>
    <row r="310" spans="1:38" ht="51" outlineLevel="5">
      <c r="A310" s="37">
        <v>295</v>
      </c>
      <c r="B310" s="5" t="s">
        <v>306</v>
      </c>
      <c r="C310" s="6" t="s">
        <v>6</v>
      </c>
      <c r="D310" s="6" t="s">
        <v>279</v>
      </c>
      <c r="E310" s="6" t="s">
        <v>510</v>
      </c>
      <c r="F310" s="6" t="s">
        <v>9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f>N311</f>
        <v>302300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302300</v>
      </c>
      <c r="AI310" s="8">
        <v>0</v>
      </c>
      <c r="AJ310" s="7">
        <v>0</v>
      </c>
      <c r="AK310" s="8">
        <v>0</v>
      </c>
      <c r="AL310" s="7">
        <v>0</v>
      </c>
    </row>
    <row r="311" spans="1:38" ht="25.5" outlineLevel="6">
      <c r="A311" s="11">
        <v>296</v>
      </c>
      <c r="B311" s="5" t="s">
        <v>44</v>
      </c>
      <c r="C311" s="6" t="s">
        <v>6</v>
      </c>
      <c r="D311" s="6" t="s">
        <v>279</v>
      </c>
      <c r="E311" s="6" t="s">
        <v>510</v>
      </c>
      <c r="F311" s="6" t="s">
        <v>45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v>302300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302300</v>
      </c>
      <c r="AI311" s="8">
        <v>0</v>
      </c>
      <c r="AJ311" s="7">
        <v>0</v>
      </c>
      <c r="AK311" s="8">
        <v>0</v>
      </c>
      <c r="AL311" s="7">
        <v>0</v>
      </c>
    </row>
    <row r="312" spans="1:38" s="14" customFormat="1" ht="14.25" outlineLevel="2">
      <c r="A312" s="37">
        <v>297</v>
      </c>
      <c r="B312" s="21" t="s">
        <v>462</v>
      </c>
      <c r="C312" s="18" t="s">
        <v>6</v>
      </c>
      <c r="D312" s="18" t="s">
        <v>307</v>
      </c>
      <c r="E312" s="18" t="s">
        <v>8</v>
      </c>
      <c r="F312" s="18" t="s">
        <v>9</v>
      </c>
      <c r="G312" s="18" t="s">
        <v>9</v>
      </c>
      <c r="H312" s="18"/>
      <c r="I312" s="18"/>
      <c r="J312" s="18"/>
      <c r="K312" s="18"/>
      <c r="L312" s="18"/>
      <c r="M312" s="19">
        <v>0</v>
      </c>
      <c r="N312" s="19">
        <f>N313</f>
        <v>1726769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1694616</v>
      </c>
      <c r="AI312" s="20">
        <v>0</v>
      </c>
      <c r="AJ312" s="19">
        <v>0</v>
      </c>
      <c r="AK312" s="20">
        <v>0</v>
      </c>
      <c r="AL312" s="19">
        <v>0</v>
      </c>
    </row>
    <row r="313" spans="1:38" ht="51" outlineLevel="3">
      <c r="A313" s="11">
        <v>298</v>
      </c>
      <c r="B313" s="5" t="s">
        <v>280</v>
      </c>
      <c r="C313" s="6" t="s">
        <v>6</v>
      </c>
      <c r="D313" s="6" t="s">
        <v>307</v>
      </c>
      <c r="E313" s="6" t="s">
        <v>281</v>
      </c>
      <c r="F313" s="6" t="s">
        <v>9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f>N314+N317</f>
        <v>1726769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1694616</v>
      </c>
      <c r="AI313" s="8">
        <v>0</v>
      </c>
      <c r="AJ313" s="7">
        <v>0</v>
      </c>
      <c r="AK313" s="8">
        <v>0</v>
      </c>
      <c r="AL313" s="7">
        <v>0</v>
      </c>
    </row>
    <row r="314" spans="1:38" ht="51" outlineLevel="4">
      <c r="A314" s="37">
        <v>299</v>
      </c>
      <c r="B314" s="5" t="s">
        <v>308</v>
      </c>
      <c r="C314" s="6" t="s">
        <v>6</v>
      </c>
      <c r="D314" s="6" t="s">
        <v>307</v>
      </c>
      <c r="E314" s="6" t="s">
        <v>309</v>
      </c>
      <c r="F314" s="6" t="s">
        <v>9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f>N315</f>
        <v>99000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69000</v>
      </c>
      <c r="AI314" s="8">
        <v>0</v>
      </c>
      <c r="AJ314" s="7">
        <v>0</v>
      </c>
      <c r="AK314" s="8">
        <v>0</v>
      </c>
      <c r="AL314" s="7">
        <v>0</v>
      </c>
    </row>
    <row r="315" spans="1:38" ht="38.25" outlineLevel="5">
      <c r="A315" s="11">
        <v>300</v>
      </c>
      <c r="B315" s="5" t="s">
        <v>310</v>
      </c>
      <c r="C315" s="6" t="s">
        <v>6</v>
      </c>
      <c r="D315" s="6" t="s">
        <v>307</v>
      </c>
      <c r="E315" s="6" t="s">
        <v>311</v>
      </c>
      <c r="F315" s="6" t="s">
        <v>9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f>N316</f>
        <v>99000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69000</v>
      </c>
      <c r="AI315" s="8">
        <v>0</v>
      </c>
      <c r="AJ315" s="7">
        <v>0</v>
      </c>
      <c r="AK315" s="8">
        <v>0</v>
      </c>
      <c r="AL315" s="7">
        <v>0</v>
      </c>
    </row>
    <row r="316" spans="1:38" ht="38.25" outlineLevel="6">
      <c r="A316" s="37">
        <v>301</v>
      </c>
      <c r="B316" s="5" t="s">
        <v>23</v>
      </c>
      <c r="C316" s="6" t="s">
        <v>6</v>
      </c>
      <c r="D316" s="6" t="s">
        <v>307</v>
      </c>
      <c r="E316" s="6" t="s">
        <v>311</v>
      </c>
      <c r="F316" s="6" t="s">
        <v>24</v>
      </c>
      <c r="G316" s="6" t="s">
        <v>9</v>
      </c>
      <c r="H316" s="6"/>
      <c r="I316" s="6"/>
      <c r="J316" s="6"/>
      <c r="K316" s="6"/>
      <c r="L316" s="6"/>
      <c r="M316" s="7">
        <v>0</v>
      </c>
      <c r="N316" s="7">
        <f>69000+30000</f>
        <v>99000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69000</v>
      </c>
      <c r="AI316" s="8">
        <v>0</v>
      </c>
      <c r="AJ316" s="7">
        <v>0</v>
      </c>
      <c r="AK316" s="8">
        <v>0</v>
      </c>
      <c r="AL316" s="7">
        <v>0</v>
      </c>
    </row>
    <row r="317" spans="1:38" ht="51" outlineLevel="4">
      <c r="A317" s="11">
        <v>302</v>
      </c>
      <c r="B317" s="5" t="s">
        <v>282</v>
      </c>
      <c r="C317" s="6" t="s">
        <v>6</v>
      </c>
      <c r="D317" s="6" t="s">
        <v>307</v>
      </c>
      <c r="E317" s="6" t="s">
        <v>283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N318+N320+N323</f>
        <v>1627769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1625616</v>
      </c>
      <c r="AI317" s="8">
        <v>0</v>
      </c>
      <c r="AJ317" s="7">
        <v>0</v>
      </c>
      <c r="AK317" s="8">
        <v>0</v>
      </c>
      <c r="AL317" s="7">
        <v>0</v>
      </c>
    </row>
    <row r="318" spans="1:38" ht="25.5" outlineLevel="5">
      <c r="A318" s="37">
        <v>303</v>
      </c>
      <c r="B318" s="5" t="s">
        <v>312</v>
      </c>
      <c r="C318" s="6" t="s">
        <v>6</v>
      </c>
      <c r="D318" s="6" t="s">
        <v>307</v>
      </c>
      <c r="E318" s="6" t="s">
        <v>313</v>
      </c>
      <c r="F318" s="6" t="s">
        <v>9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f>N319</f>
        <v>52153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50000</v>
      </c>
      <c r="AI318" s="8">
        <v>0</v>
      </c>
      <c r="AJ318" s="7">
        <v>0</v>
      </c>
      <c r="AK318" s="8">
        <v>0</v>
      </c>
      <c r="AL318" s="7">
        <v>0</v>
      </c>
    </row>
    <row r="319" spans="1:38" ht="38.25" outlineLevel="6">
      <c r="A319" s="11">
        <v>304</v>
      </c>
      <c r="B319" s="5" t="s">
        <v>23</v>
      </c>
      <c r="C319" s="6" t="s">
        <v>6</v>
      </c>
      <c r="D319" s="6" t="s">
        <v>307</v>
      </c>
      <c r="E319" s="6" t="s">
        <v>313</v>
      </c>
      <c r="F319" s="6" t="s">
        <v>24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50000+2153</f>
        <v>52153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50000</v>
      </c>
      <c r="AI319" s="8">
        <v>0</v>
      </c>
      <c r="AJ319" s="7">
        <v>0</v>
      </c>
      <c r="AK319" s="8">
        <v>0</v>
      </c>
      <c r="AL319" s="7">
        <v>0</v>
      </c>
    </row>
    <row r="320" spans="1:38" ht="168.75" customHeight="1" outlineLevel="5">
      <c r="A320" s="37">
        <v>305</v>
      </c>
      <c r="B320" s="5" t="s">
        <v>294</v>
      </c>
      <c r="C320" s="6" t="s">
        <v>6</v>
      </c>
      <c r="D320" s="6" t="s">
        <v>307</v>
      </c>
      <c r="E320" s="6" t="s">
        <v>295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N321+N322</f>
        <v>991991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991991</v>
      </c>
      <c r="AI320" s="8">
        <v>0</v>
      </c>
      <c r="AJ320" s="7">
        <v>0</v>
      </c>
      <c r="AK320" s="8">
        <v>0</v>
      </c>
      <c r="AL320" s="7">
        <v>0</v>
      </c>
    </row>
    <row r="321" spans="1:38" ht="25.5" outlineLevel="6">
      <c r="A321" s="11">
        <v>306</v>
      </c>
      <c r="B321" s="5" t="s">
        <v>18</v>
      </c>
      <c r="C321" s="6" t="s">
        <v>6</v>
      </c>
      <c r="D321" s="6" t="s">
        <v>307</v>
      </c>
      <c r="E321" s="6" t="s">
        <v>295</v>
      </c>
      <c r="F321" s="6" t="s">
        <v>19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v>397168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397168</v>
      </c>
      <c r="AI321" s="8">
        <v>0</v>
      </c>
      <c r="AJ321" s="7">
        <v>0</v>
      </c>
      <c r="AK321" s="8">
        <v>0</v>
      </c>
      <c r="AL321" s="7">
        <v>0</v>
      </c>
    </row>
    <row r="322" spans="1:38" ht="38.25" outlineLevel="6">
      <c r="A322" s="37">
        <v>307</v>
      </c>
      <c r="B322" s="5" t="s">
        <v>23</v>
      </c>
      <c r="C322" s="6" t="s">
        <v>6</v>
      </c>
      <c r="D322" s="6" t="s">
        <v>307</v>
      </c>
      <c r="E322" s="6" t="s">
        <v>295</v>
      </c>
      <c r="F322" s="6" t="s">
        <v>24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594823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594823</v>
      </c>
      <c r="AI322" s="8">
        <v>0</v>
      </c>
      <c r="AJ322" s="7">
        <v>0</v>
      </c>
      <c r="AK322" s="8">
        <v>0</v>
      </c>
      <c r="AL322" s="7">
        <v>0</v>
      </c>
    </row>
    <row r="323" spans="1:38" ht="156.75" customHeight="1" outlineLevel="5">
      <c r="A323" s="11">
        <v>308</v>
      </c>
      <c r="B323" s="5" t="s">
        <v>296</v>
      </c>
      <c r="C323" s="6" t="s">
        <v>6</v>
      </c>
      <c r="D323" s="6" t="s">
        <v>307</v>
      </c>
      <c r="E323" s="6" t="s">
        <v>297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N324+N325</f>
        <v>583625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583625</v>
      </c>
      <c r="AI323" s="8">
        <v>0</v>
      </c>
      <c r="AJ323" s="7">
        <v>0</v>
      </c>
      <c r="AK323" s="8">
        <v>0</v>
      </c>
      <c r="AL323" s="7">
        <v>0</v>
      </c>
    </row>
    <row r="324" spans="1:38" ht="25.5" outlineLevel="6">
      <c r="A324" s="37">
        <v>309</v>
      </c>
      <c r="B324" s="5" t="s">
        <v>18</v>
      </c>
      <c r="C324" s="6" t="s">
        <v>6</v>
      </c>
      <c r="D324" s="6" t="s">
        <v>307</v>
      </c>
      <c r="E324" s="6" t="s">
        <v>297</v>
      </c>
      <c r="F324" s="6" t="s">
        <v>19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v>223451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223451</v>
      </c>
      <c r="AI324" s="8">
        <v>0</v>
      </c>
      <c r="AJ324" s="7">
        <v>0</v>
      </c>
      <c r="AK324" s="8">
        <v>0</v>
      </c>
      <c r="AL324" s="7">
        <v>0</v>
      </c>
    </row>
    <row r="325" spans="1:38" ht="38.25" outlineLevel="6">
      <c r="A325" s="11">
        <v>310</v>
      </c>
      <c r="B325" s="5" t="s">
        <v>23</v>
      </c>
      <c r="C325" s="6" t="s">
        <v>6</v>
      </c>
      <c r="D325" s="6" t="s">
        <v>307</v>
      </c>
      <c r="E325" s="6" t="s">
        <v>297</v>
      </c>
      <c r="F325" s="6" t="s">
        <v>24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v>360174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360174</v>
      </c>
      <c r="AI325" s="8">
        <v>0</v>
      </c>
      <c r="AJ325" s="7">
        <v>0</v>
      </c>
      <c r="AK325" s="8">
        <v>0</v>
      </c>
      <c r="AL325" s="7">
        <v>0</v>
      </c>
    </row>
    <row r="326" spans="1:38" s="14" customFormat="1" ht="14.25" outlineLevel="1">
      <c r="A326" s="37">
        <v>311</v>
      </c>
      <c r="B326" s="21" t="s">
        <v>463</v>
      </c>
      <c r="C326" s="18" t="s">
        <v>6</v>
      </c>
      <c r="D326" s="18" t="s">
        <v>314</v>
      </c>
      <c r="E326" s="18" t="s">
        <v>8</v>
      </c>
      <c r="F326" s="18" t="s">
        <v>9</v>
      </c>
      <c r="G326" s="18" t="s">
        <v>9</v>
      </c>
      <c r="H326" s="18"/>
      <c r="I326" s="18"/>
      <c r="J326" s="18"/>
      <c r="K326" s="18"/>
      <c r="L326" s="18"/>
      <c r="M326" s="19">
        <v>0</v>
      </c>
      <c r="N326" s="19">
        <f>N327</f>
        <v>540000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500000</v>
      </c>
      <c r="AI326" s="20">
        <v>0</v>
      </c>
      <c r="AJ326" s="19">
        <v>0</v>
      </c>
      <c r="AK326" s="20">
        <v>0</v>
      </c>
      <c r="AL326" s="19">
        <v>0</v>
      </c>
    </row>
    <row r="327" spans="1:38" s="14" customFormat="1" ht="14.25" outlineLevel="2">
      <c r="A327" s="11">
        <v>312</v>
      </c>
      <c r="B327" s="21" t="s">
        <v>464</v>
      </c>
      <c r="C327" s="18" t="s">
        <v>6</v>
      </c>
      <c r="D327" s="18" t="s">
        <v>315</v>
      </c>
      <c r="E327" s="18" t="s">
        <v>8</v>
      </c>
      <c r="F327" s="18" t="s">
        <v>9</v>
      </c>
      <c r="G327" s="18" t="s">
        <v>9</v>
      </c>
      <c r="H327" s="18"/>
      <c r="I327" s="18"/>
      <c r="J327" s="18"/>
      <c r="K327" s="18"/>
      <c r="L327" s="18"/>
      <c r="M327" s="19">
        <v>0</v>
      </c>
      <c r="N327" s="19">
        <f>N328</f>
        <v>540000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500000</v>
      </c>
      <c r="AI327" s="20">
        <v>0</v>
      </c>
      <c r="AJ327" s="19">
        <v>0</v>
      </c>
      <c r="AK327" s="20">
        <v>0</v>
      </c>
      <c r="AL327" s="19">
        <v>0</v>
      </c>
    </row>
    <row r="328" spans="1:38" ht="51" outlineLevel="3">
      <c r="A328" s="37">
        <v>313</v>
      </c>
      <c r="B328" s="5" t="s">
        <v>38</v>
      </c>
      <c r="C328" s="6" t="s">
        <v>6</v>
      </c>
      <c r="D328" s="6" t="s">
        <v>315</v>
      </c>
      <c r="E328" s="6" t="s">
        <v>39</v>
      </c>
      <c r="F328" s="6" t="s">
        <v>9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f>N329</f>
        <v>540000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500000</v>
      </c>
      <c r="AI328" s="8">
        <v>0</v>
      </c>
      <c r="AJ328" s="7">
        <v>0</v>
      </c>
      <c r="AK328" s="8">
        <v>0</v>
      </c>
      <c r="AL328" s="7">
        <v>0</v>
      </c>
    </row>
    <row r="329" spans="1:38" ht="51" outlineLevel="5">
      <c r="A329" s="11">
        <v>314</v>
      </c>
      <c r="B329" s="5" t="s">
        <v>316</v>
      </c>
      <c r="C329" s="6" t="s">
        <v>6</v>
      </c>
      <c r="D329" s="6" t="s">
        <v>315</v>
      </c>
      <c r="E329" s="6" t="s">
        <v>317</v>
      </c>
      <c r="F329" s="6" t="s">
        <v>9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f>N330+N331</f>
        <v>540000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500000</v>
      </c>
      <c r="AI329" s="8">
        <v>0</v>
      </c>
      <c r="AJ329" s="7">
        <v>0</v>
      </c>
      <c r="AK329" s="8">
        <v>0</v>
      </c>
      <c r="AL329" s="7">
        <v>0</v>
      </c>
    </row>
    <row r="330" spans="1:38" ht="38.25" outlineLevel="6">
      <c r="A330" s="37">
        <v>315</v>
      </c>
      <c r="B330" s="5" t="s">
        <v>23</v>
      </c>
      <c r="C330" s="6" t="s">
        <v>6</v>
      </c>
      <c r="D330" s="6" t="s">
        <v>315</v>
      </c>
      <c r="E330" s="6" t="s">
        <v>317</v>
      </c>
      <c r="F330" s="6" t="s">
        <v>24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100000+40000</f>
        <v>140000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100000</v>
      </c>
      <c r="AI330" s="8">
        <v>0</v>
      </c>
      <c r="AJ330" s="7">
        <v>0</v>
      </c>
      <c r="AK330" s="8">
        <v>0</v>
      </c>
      <c r="AL330" s="7">
        <v>0</v>
      </c>
    </row>
    <row r="331" spans="1:38" ht="39.75" customHeight="1" outlineLevel="6">
      <c r="A331" s="11">
        <v>316</v>
      </c>
      <c r="B331" s="5" t="s">
        <v>99</v>
      </c>
      <c r="C331" s="6" t="s">
        <v>6</v>
      </c>
      <c r="D331" s="6" t="s">
        <v>315</v>
      </c>
      <c r="E331" s="6" t="s">
        <v>317</v>
      </c>
      <c r="F331" s="6" t="s">
        <v>100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v>400000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400000</v>
      </c>
      <c r="AI331" s="8">
        <v>0</v>
      </c>
      <c r="AJ331" s="7">
        <v>0</v>
      </c>
      <c r="AK331" s="8">
        <v>0</v>
      </c>
      <c r="AL331" s="7">
        <v>0</v>
      </c>
    </row>
    <row r="332" spans="1:38" s="14" customFormat="1" ht="25.5">
      <c r="A332" s="37">
        <v>317</v>
      </c>
      <c r="B332" s="21" t="s">
        <v>465</v>
      </c>
      <c r="C332" s="18" t="s">
        <v>318</v>
      </c>
      <c r="D332" s="18" t="s">
        <v>7</v>
      </c>
      <c r="E332" s="18" t="s">
        <v>8</v>
      </c>
      <c r="F332" s="18" t="s">
        <v>9</v>
      </c>
      <c r="G332" s="18" t="s">
        <v>9</v>
      </c>
      <c r="H332" s="18"/>
      <c r="I332" s="18"/>
      <c r="J332" s="18"/>
      <c r="K332" s="18"/>
      <c r="L332" s="18"/>
      <c r="M332" s="19">
        <v>0</v>
      </c>
      <c r="N332" s="19">
        <f>N333+N343+N353</f>
        <v>3536886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3279800</v>
      </c>
      <c r="AI332" s="20">
        <v>0</v>
      </c>
      <c r="AJ332" s="19">
        <v>0</v>
      </c>
      <c r="AK332" s="20">
        <v>0</v>
      </c>
      <c r="AL332" s="19">
        <v>0</v>
      </c>
    </row>
    <row r="333" spans="1:38" s="14" customFormat="1" ht="14.25" outlineLevel="1">
      <c r="A333" s="11">
        <v>318</v>
      </c>
      <c r="B333" s="21" t="s">
        <v>430</v>
      </c>
      <c r="C333" s="18" t="s">
        <v>318</v>
      </c>
      <c r="D333" s="18" t="s">
        <v>10</v>
      </c>
      <c r="E333" s="18" t="s">
        <v>8</v>
      </c>
      <c r="F333" s="18" t="s">
        <v>9</v>
      </c>
      <c r="G333" s="18" t="s">
        <v>9</v>
      </c>
      <c r="H333" s="18"/>
      <c r="I333" s="18"/>
      <c r="J333" s="18"/>
      <c r="K333" s="18"/>
      <c r="L333" s="18"/>
      <c r="M333" s="19">
        <v>0</v>
      </c>
      <c r="N333" s="19">
        <f>N334</f>
        <v>2519981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2288100</v>
      </c>
      <c r="AI333" s="20">
        <v>0</v>
      </c>
      <c r="AJ333" s="19">
        <v>0</v>
      </c>
      <c r="AK333" s="20">
        <v>0</v>
      </c>
      <c r="AL333" s="19">
        <v>0</v>
      </c>
    </row>
    <row r="334" spans="1:38" s="14" customFormat="1" ht="14.25" outlineLevel="2">
      <c r="A334" s="37">
        <v>319</v>
      </c>
      <c r="B334" s="21" t="s">
        <v>435</v>
      </c>
      <c r="C334" s="18" t="s">
        <v>318</v>
      </c>
      <c r="D334" s="18" t="s">
        <v>37</v>
      </c>
      <c r="E334" s="18" t="s">
        <v>8</v>
      </c>
      <c r="F334" s="18" t="s">
        <v>9</v>
      </c>
      <c r="G334" s="18" t="s">
        <v>9</v>
      </c>
      <c r="H334" s="18"/>
      <c r="I334" s="18"/>
      <c r="J334" s="18"/>
      <c r="K334" s="18"/>
      <c r="L334" s="18"/>
      <c r="M334" s="19">
        <v>0</v>
      </c>
      <c r="N334" s="19">
        <f>N335+N340</f>
        <v>2519981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2288100</v>
      </c>
      <c r="AI334" s="20">
        <v>0</v>
      </c>
      <c r="AJ334" s="19">
        <v>0</v>
      </c>
      <c r="AK334" s="20">
        <v>0</v>
      </c>
      <c r="AL334" s="19">
        <v>0</v>
      </c>
    </row>
    <row r="335" spans="1:38" ht="51" outlineLevel="3">
      <c r="A335" s="11">
        <v>320</v>
      </c>
      <c r="B335" s="5" t="s">
        <v>319</v>
      </c>
      <c r="C335" s="6" t="s">
        <v>318</v>
      </c>
      <c r="D335" s="6" t="s">
        <v>37</v>
      </c>
      <c r="E335" s="6" t="s">
        <v>320</v>
      </c>
      <c r="F335" s="6" t="s">
        <v>9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f>N336</f>
        <v>1651895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1677100</v>
      </c>
      <c r="AI335" s="8">
        <v>0</v>
      </c>
      <c r="AJ335" s="7">
        <v>0</v>
      </c>
      <c r="AK335" s="8">
        <v>0</v>
      </c>
      <c r="AL335" s="7">
        <v>0</v>
      </c>
    </row>
    <row r="336" spans="1:38" ht="63.75" outlineLevel="4">
      <c r="A336" s="37">
        <v>321</v>
      </c>
      <c r="B336" s="5" t="s">
        <v>324</v>
      </c>
      <c r="C336" s="6" t="s">
        <v>318</v>
      </c>
      <c r="D336" s="6" t="s">
        <v>37</v>
      </c>
      <c r="E336" s="6" t="s">
        <v>325</v>
      </c>
      <c r="F336" s="6" t="s">
        <v>9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f>N337</f>
        <v>1651895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1615000</v>
      </c>
      <c r="AI336" s="8">
        <v>0</v>
      </c>
      <c r="AJ336" s="7">
        <v>0</v>
      </c>
      <c r="AK336" s="8">
        <v>0</v>
      </c>
      <c r="AL336" s="7">
        <v>0</v>
      </c>
    </row>
    <row r="337" spans="1:38" ht="25.5" outlineLevel="5">
      <c r="A337" s="11">
        <v>322</v>
      </c>
      <c r="B337" s="5" t="s">
        <v>21</v>
      </c>
      <c r="C337" s="6" t="s">
        <v>318</v>
      </c>
      <c r="D337" s="6" t="s">
        <v>37</v>
      </c>
      <c r="E337" s="6" t="s">
        <v>326</v>
      </c>
      <c r="F337" s="6" t="s">
        <v>9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f>N338+N339</f>
        <v>1651895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1615000</v>
      </c>
      <c r="AI337" s="8">
        <v>0</v>
      </c>
      <c r="AJ337" s="7">
        <v>0</v>
      </c>
      <c r="AK337" s="8">
        <v>0</v>
      </c>
      <c r="AL337" s="7">
        <v>0</v>
      </c>
    </row>
    <row r="338" spans="1:38" ht="25.5" outlineLevel="6">
      <c r="A338" s="37">
        <v>323</v>
      </c>
      <c r="B338" s="5" t="s">
        <v>18</v>
      </c>
      <c r="C338" s="6" t="s">
        <v>318</v>
      </c>
      <c r="D338" s="6" t="s">
        <v>37</v>
      </c>
      <c r="E338" s="6" t="s">
        <v>326</v>
      </c>
      <c r="F338" s="6" t="s">
        <v>19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1559241+5000</f>
        <v>1564241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1559241</v>
      </c>
      <c r="AI338" s="8">
        <v>0</v>
      </c>
      <c r="AJ338" s="7">
        <v>0</v>
      </c>
      <c r="AK338" s="8">
        <v>0</v>
      </c>
      <c r="AL338" s="7">
        <v>0</v>
      </c>
    </row>
    <row r="339" spans="1:38" ht="38.25" outlineLevel="6">
      <c r="A339" s="11">
        <v>324</v>
      </c>
      <c r="B339" s="5" t="s">
        <v>23</v>
      </c>
      <c r="C339" s="6" t="s">
        <v>318</v>
      </c>
      <c r="D339" s="6" t="s">
        <v>37</v>
      </c>
      <c r="E339" s="6" t="s">
        <v>326</v>
      </c>
      <c r="F339" s="6" t="s">
        <v>24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55759+31895</f>
        <v>87654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55759</v>
      </c>
      <c r="AI339" s="8">
        <v>0</v>
      </c>
      <c r="AJ339" s="7">
        <v>0</v>
      </c>
      <c r="AK339" s="8">
        <v>0</v>
      </c>
      <c r="AL339" s="7">
        <v>0</v>
      </c>
    </row>
    <row r="340" spans="1:38" ht="15" outlineLevel="3">
      <c r="A340" s="37">
        <v>325</v>
      </c>
      <c r="B340" s="5" t="s">
        <v>28</v>
      </c>
      <c r="C340" s="6" t="s">
        <v>318</v>
      </c>
      <c r="D340" s="6" t="s">
        <v>37</v>
      </c>
      <c r="E340" s="6" t="s">
        <v>29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868086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611000</v>
      </c>
      <c r="AI340" s="8">
        <v>0</v>
      </c>
      <c r="AJ340" s="7">
        <v>0</v>
      </c>
      <c r="AK340" s="8">
        <v>0</v>
      </c>
      <c r="AL340" s="7">
        <v>0</v>
      </c>
    </row>
    <row r="341" spans="1:38" ht="25.5" outlineLevel="5">
      <c r="A341" s="11">
        <v>326</v>
      </c>
      <c r="B341" s="5" t="s">
        <v>68</v>
      </c>
      <c r="C341" s="6" t="s">
        <v>318</v>
      </c>
      <c r="D341" s="6" t="s">
        <v>37</v>
      </c>
      <c r="E341" s="6" t="s">
        <v>327</v>
      </c>
      <c r="F341" s="6" t="s">
        <v>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N342</f>
        <v>868086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611000</v>
      </c>
      <c r="AI341" s="8">
        <v>0</v>
      </c>
      <c r="AJ341" s="7">
        <v>0</v>
      </c>
      <c r="AK341" s="8">
        <v>0</v>
      </c>
      <c r="AL341" s="7">
        <v>0</v>
      </c>
    </row>
    <row r="342" spans="1:38" ht="38.25" outlineLevel="6">
      <c r="A342" s="37">
        <v>327</v>
      </c>
      <c r="B342" s="5" t="s">
        <v>23</v>
      </c>
      <c r="C342" s="6" t="s">
        <v>318</v>
      </c>
      <c r="D342" s="6" t="s">
        <v>37</v>
      </c>
      <c r="E342" s="6" t="s">
        <v>327</v>
      </c>
      <c r="F342" s="6" t="s">
        <v>24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f>611000+257086</f>
        <v>868086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611000</v>
      </c>
      <c r="AI342" s="8">
        <v>0</v>
      </c>
      <c r="AJ342" s="7">
        <v>0</v>
      </c>
      <c r="AK342" s="8">
        <v>0</v>
      </c>
      <c r="AL342" s="7">
        <v>0</v>
      </c>
    </row>
    <row r="343" spans="1:38" s="14" customFormat="1" ht="14.25" outlineLevel="1">
      <c r="A343" s="11">
        <v>328</v>
      </c>
      <c r="B343" s="21" t="s">
        <v>442</v>
      </c>
      <c r="C343" s="18" t="s">
        <v>318</v>
      </c>
      <c r="D343" s="18" t="s">
        <v>116</v>
      </c>
      <c r="E343" s="18" t="s">
        <v>8</v>
      </c>
      <c r="F343" s="18" t="s">
        <v>9</v>
      </c>
      <c r="G343" s="18" t="s">
        <v>9</v>
      </c>
      <c r="H343" s="18"/>
      <c r="I343" s="18"/>
      <c r="J343" s="18"/>
      <c r="K343" s="18"/>
      <c r="L343" s="18"/>
      <c r="M343" s="19">
        <v>0</v>
      </c>
      <c r="N343" s="19">
        <f>N344</f>
        <v>991700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991700</v>
      </c>
      <c r="AI343" s="20">
        <v>0</v>
      </c>
      <c r="AJ343" s="19">
        <v>0</v>
      </c>
      <c r="AK343" s="20">
        <v>0</v>
      </c>
      <c r="AL343" s="19">
        <v>0</v>
      </c>
    </row>
    <row r="344" spans="1:38" s="14" customFormat="1" ht="25.5" outlineLevel="2">
      <c r="A344" s="37">
        <v>329</v>
      </c>
      <c r="B344" s="21" t="s">
        <v>447</v>
      </c>
      <c r="C344" s="18" t="s">
        <v>318</v>
      </c>
      <c r="D344" s="18" t="s">
        <v>155</v>
      </c>
      <c r="E344" s="18" t="s">
        <v>8</v>
      </c>
      <c r="F344" s="18" t="s">
        <v>9</v>
      </c>
      <c r="G344" s="18" t="s">
        <v>9</v>
      </c>
      <c r="H344" s="18"/>
      <c r="I344" s="18"/>
      <c r="J344" s="18"/>
      <c r="K344" s="18"/>
      <c r="L344" s="18"/>
      <c r="M344" s="19">
        <v>0</v>
      </c>
      <c r="N344" s="19">
        <f>N345</f>
        <v>991700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991700</v>
      </c>
      <c r="AI344" s="20">
        <v>0</v>
      </c>
      <c r="AJ344" s="19">
        <v>0</v>
      </c>
      <c r="AK344" s="20">
        <v>0</v>
      </c>
      <c r="AL344" s="19">
        <v>0</v>
      </c>
    </row>
    <row r="345" spans="1:38" ht="51" outlineLevel="3">
      <c r="A345" s="11">
        <v>330</v>
      </c>
      <c r="B345" s="5" t="s">
        <v>319</v>
      </c>
      <c r="C345" s="6" t="s">
        <v>318</v>
      </c>
      <c r="D345" s="6" t="s">
        <v>155</v>
      </c>
      <c r="E345" s="6" t="s">
        <v>320</v>
      </c>
      <c r="F345" s="6" t="s">
        <v>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f>N346+N350</f>
        <v>991700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991700</v>
      </c>
      <c r="AI345" s="8">
        <v>0</v>
      </c>
      <c r="AJ345" s="7">
        <v>0</v>
      </c>
      <c r="AK345" s="8">
        <v>0</v>
      </c>
      <c r="AL345" s="7">
        <v>0</v>
      </c>
    </row>
    <row r="346" spans="1:38" ht="53.25" customHeight="1" outlineLevel="4">
      <c r="A346" s="37">
        <v>331</v>
      </c>
      <c r="B346" s="5" t="s">
        <v>321</v>
      </c>
      <c r="C346" s="6" t="s">
        <v>318</v>
      </c>
      <c r="D346" s="6" t="s">
        <v>155</v>
      </c>
      <c r="E346" s="6" t="s">
        <v>322</v>
      </c>
      <c r="F346" s="6" t="s">
        <v>9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f>N347</f>
        <v>591700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591700</v>
      </c>
      <c r="AI346" s="8">
        <v>0</v>
      </c>
      <c r="AJ346" s="7">
        <v>0</v>
      </c>
      <c r="AK346" s="8">
        <v>0</v>
      </c>
      <c r="AL346" s="7">
        <v>0</v>
      </c>
    </row>
    <row r="347" spans="1:38" ht="51" outlineLevel="5">
      <c r="A347" s="11">
        <v>332</v>
      </c>
      <c r="B347" s="5" t="s">
        <v>328</v>
      </c>
      <c r="C347" s="6" t="s">
        <v>318</v>
      </c>
      <c r="D347" s="6" t="s">
        <v>155</v>
      </c>
      <c r="E347" s="6" t="s">
        <v>329</v>
      </c>
      <c r="F347" s="6" t="s">
        <v>9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f>N348+N349</f>
        <v>591700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591700</v>
      </c>
      <c r="AI347" s="8">
        <v>0</v>
      </c>
      <c r="AJ347" s="7">
        <v>0</v>
      </c>
      <c r="AK347" s="8">
        <v>0</v>
      </c>
      <c r="AL347" s="7">
        <v>0</v>
      </c>
    </row>
    <row r="348" spans="1:38" ht="38.25" outlineLevel="6">
      <c r="A348" s="37">
        <v>333</v>
      </c>
      <c r="B348" s="5" t="s">
        <v>23</v>
      </c>
      <c r="C348" s="6" t="s">
        <v>318</v>
      </c>
      <c r="D348" s="6" t="s">
        <v>155</v>
      </c>
      <c r="E348" s="6" t="s">
        <v>329</v>
      </c>
      <c r="F348" s="6" t="s">
        <v>24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v>400000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591700</v>
      </c>
      <c r="AI348" s="8">
        <v>0</v>
      </c>
      <c r="AJ348" s="7">
        <v>0</v>
      </c>
      <c r="AK348" s="8">
        <v>0</v>
      </c>
      <c r="AL348" s="7">
        <v>0</v>
      </c>
    </row>
    <row r="349" spans="1:38" ht="15" outlineLevel="6">
      <c r="A349" s="11">
        <v>334</v>
      </c>
      <c r="B349" s="5" t="s">
        <v>25</v>
      </c>
      <c r="C349" s="6" t="s">
        <v>318</v>
      </c>
      <c r="D349" s="6" t="s">
        <v>155</v>
      </c>
      <c r="E349" s="6" t="s">
        <v>329</v>
      </c>
      <c r="F349" s="6" t="s">
        <v>26</v>
      </c>
      <c r="G349" s="6"/>
      <c r="H349" s="6"/>
      <c r="I349" s="6"/>
      <c r="J349" s="6"/>
      <c r="K349" s="6"/>
      <c r="L349" s="6"/>
      <c r="M349" s="7"/>
      <c r="N349" s="7">
        <v>191700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8"/>
      <c r="AJ349" s="7"/>
      <c r="AK349" s="8"/>
      <c r="AL349" s="7"/>
    </row>
    <row r="350" spans="1:38" ht="51" outlineLevel="4">
      <c r="A350" s="37">
        <v>335</v>
      </c>
      <c r="B350" s="5" t="s">
        <v>330</v>
      </c>
      <c r="C350" s="6" t="s">
        <v>318</v>
      </c>
      <c r="D350" s="6" t="s">
        <v>155</v>
      </c>
      <c r="E350" s="6" t="s">
        <v>331</v>
      </c>
      <c r="F350" s="6" t="s">
        <v>9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f>N351</f>
        <v>400000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400000</v>
      </c>
      <c r="AI350" s="8">
        <v>0</v>
      </c>
      <c r="AJ350" s="7">
        <v>0</v>
      </c>
      <c r="AK350" s="8">
        <v>0</v>
      </c>
      <c r="AL350" s="7">
        <v>0</v>
      </c>
    </row>
    <row r="351" spans="1:38" ht="39" customHeight="1" outlineLevel="5">
      <c r="A351" s="11">
        <v>336</v>
      </c>
      <c r="B351" s="5" t="s">
        <v>332</v>
      </c>
      <c r="C351" s="6" t="s">
        <v>318</v>
      </c>
      <c r="D351" s="6" t="s">
        <v>155</v>
      </c>
      <c r="E351" s="6" t="s">
        <v>333</v>
      </c>
      <c r="F351" s="6" t="s">
        <v>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f>N352</f>
        <v>400000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400000</v>
      </c>
      <c r="AI351" s="8">
        <v>0</v>
      </c>
      <c r="AJ351" s="7">
        <v>0</v>
      </c>
      <c r="AK351" s="8">
        <v>0</v>
      </c>
      <c r="AL351" s="7">
        <v>0</v>
      </c>
    </row>
    <row r="352" spans="1:38" ht="38.25" outlineLevel="6">
      <c r="A352" s="37">
        <v>337</v>
      </c>
      <c r="B352" s="5" t="s">
        <v>23</v>
      </c>
      <c r="C352" s="6" t="s">
        <v>318</v>
      </c>
      <c r="D352" s="6" t="s">
        <v>155</v>
      </c>
      <c r="E352" s="6" t="s">
        <v>333</v>
      </c>
      <c r="F352" s="6" t="s">
        <v>24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v>400000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400000</v>
      </c>
      <c r="AI352" s="8">
        <v>0</v>
      </c>
      <c r="AJ352" s="7">
        <v>0</v>
      </c>
      <c r="AK352" s="8">
        <v>0</v>
      </c>
      <c r="AL352" s="7">
        <v>0</v>
      </c>
    </row>
    <row r="353" spans="1:38" ht="15" outlineLevel="6">
      <c r="A353" s="11">
        <v>338</v>
      </c>
      <c r="B353" s="21" t="s">
        <v>448</v>
      </c>
      <c r="C353" s="18" t="s">
        <v>318</v>
      </c>
      <c r="D353" s="18" t="s">
        <v>166</v>
      </c>
      <c r="E353" s="18" t="s">
        <v>8</v>
      </c>
      <c r="F353" s="18" t="s">
        <v>9</v>
      </c>
      <c r="G353" s="18"/>
      <c r="H353" s="18"/>
      <c r="I353" s="18"/>
      <c r="J353" s="18"/>
      <c r="K353" s="18"/>
      <c r="L353" s="18"/>
      <c r="M353" s="19"/>
      <c r="N353" s="19">
        <f>N354</f>
        <v>25205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8"/>
      <c r="AJ353" s="7"/>
      <c r="AK353" s="8"/>
      <c r="AL353" s="7"/>
    </row>
    <row r="354" spans="1:38" ht="15" outlineLevel="6">
      <c r="A354" s="37">
        <v>339</v>
      </c>
      <c r="B354" s="21" t="s">
        <v>449</v>
      </c>
      <c r="C354" s="18" t="s">
        <v>318</v>
      </c>
      <c r="D354" s="18" t="s">
        <v>167</v>
      </c>
      <c r="E354" s="18" t="s">
        <v>8</v>
      </c>
      <c r="F354" s="18" t="s">
        <v>9</v>
      </c>
      <c r="G354" s="18"/>
      <c r="H354" s="18"/>
      <c r="I354" s="18"/>
      <c r="J354" s="18"/>
      <c r="K354" s="18"/>
      <c r="L354" s="18"/>
      <c r="M354" s="19"/>
      <c r="N354" s="19">
        <f>N355</f>
        <v>25205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8"/>
      <c r="AJ354" s="7"/>
      <c r="AK354" s="8"/>
      <c r="AL354" s="7"/>
    </row>
    <row r="355" spans="1:38" ht="51" outlineLevel="6">
      <c r="A355" s="11">
        <v>340</v>
      </c>
      <c r="B355" s="5" t="s">
        <v>319</v>
      </c>
      <c r="C355" s="6" t="s">
        <v>318</v>
      </c>
      <c r="D355" s="6" t="s">
        <v>167</v>
      </c>
      <c r="E355" s="6" t="s">
        <v>320</v>
      </c>
      <c r="F355" s="6" t="s">
        <v>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f>N356</f>
        <v>25205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8"/>
      <c r="AJ355" s="7"/>
      <c r="AK355" s="8"/>
      <c r="AL355" s="7"/>
    </row>
    <row r="356" spans="1:38" ht="52.5" customHeight="1" outlineLevel="6">
      <c r="A356" s="37">
        <v>341</v>
      </c>
      <c r="B356" s="5" t="s">
        <v>321</v>
      </c>
      <c r="C356" s="6" t="s">
        <v>318</v>
      </c>
      <c r="D356" s="6" t="s">
        <v>167</v>
      </c>
      <c r="E356" s="6" t="s">
        <v>322</v>
      </c>
      <c r="F356" s="6" t="s">
        <v>9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f>N357</f>
        <v>25205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8"/>
      <c r="AJ356" s="7"/>
      <c r="AK356" s="8"/>
      <c r="AL356" s="7"/>
    </row>
    <row r="357" spans="1:38" ht="25.5" outlineLevel="6">
      <c r="A357" s="11">
        <v>342</v>
      </c>
      <c r="B357" s="5" t="s">
        <v>172</v>
      </c>
      <c r="C357" s="6" t="s">
        <v>318</v>
      </c>
      <c r="D357" s="6" t="s">
        <v>167</v>
      </c>
      <c r="E357" s="6" t="s">
        <v>323</v>
      </c>
      <c r="F357" s="6" t="s">
        <v>9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f>N358</f>
        <v>25205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8"/>
      <c r="AJ357" s="7"/>
      <c r="AK357" s="8"/>
      <c r="AL357" s="7"/>
    </row>
    <row r="358" spans="1:38" ht="38.25" outlineLevel="6">
      <c r="A358" s="37">
        <v>343</v>
      </c>
      <c r="B358" s="5" t="s">
        <v>23</v>
      </c>
      <c r="C358" s="6" t="s">
        <v>318</v>
      </c>
      <c r="D358" s="6" t="s">
        <v>167</v>
      </c>
      <c r="E358" s="6" t="s">
        <v>323</v>
      </c>
      <c r="F358" s="6" t="s">
        <v>24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f>62100-36895</f>
        <v>25205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8"/>
      <c r="AJ358" s="7"/>
      <c r="AK358" s="8"/>
      <c r="AL358" s="7"/>
    </row>
    <row r="359" spans="1:38" s="14" customFormat="1" ht="38.25">
      <c r="A359" s="11">
        <v>344</v>
      </c>
      <c r="B359" s="21" t="s">
        <v>466</v>
      </c>
      <c r="C359" s="18" t="s">
        <v>334</v>
      </c>
      <c r="D359" s="18" t="s">
        <v>7</v>
      </c>
      <c r="E359" s="18" t="s">
        <v>8</v>
      </c>
      <c r="F359" s="18" t="s">
        <v>9</v>
      </c>
      <c r="G359" s="18" t="s">
        <v>9</v>
      </c>
      <c r="H359" s="18"/>
      <c r="I359" s="18"/>
      <c r="J359" s="18"/>
      <c r="K359" s="18"/>
      <c r="L359" s="18"/>
      <c r="M359" s="19">
        <v>0</v>
      </c>
      <c r="N359" s="19">
        <f>N360+N434</f>
        <v>161811135.59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172050200</v>
      </c>
      <c r="AI359" s="20">
        <v>0</v>
      </c>
      <c r="AJ359" s="19">
        <v>0</v>
      </c>
      <c r="AK359" s="20">
        <v>0</v>
      </c>
      <c r="AL359" s="19">
        <v>0</v>
      </c>
    </row>
    <row r="360" spans="1:38" s="14" customFormat="1" ht="14.25" outlineLevel="1">
      <c r="A360" s="37">
        <v>345</v>
      </c>
      <c r="B360" s="21" t="s">
        <v>453</v>
      </c>
      <c r="C360" s="18" t="s">
        <v>334</v>
      </c>
      <c r="D360" s="18" t="s">
        <v>215</v>
      </c>
      <c r="E360" s="18" t="s">
        <v>8</v>
      </c>
      <c r="F360" s="18" t="s">
        <v>9</v>
      </c>
      <c r="G360" s="18" t="s">
        <v>9</v>
      </c>
      <c r="H360" s="18"/>
      <c r="I360" s="18"/>
      <c r="J360" s="18"/>
      <c r="K360" s="18"/>
      <c r="L360" s="18"/>
      <c r="M360" s="19">
        <v>0</v>
      </c>
      <c r="N360" s="19">
        <f>N361+N373+N391+N399+N418</f>
        <v>158426338.93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170250200</v>
      </c>
      <c r="AI360" s="20">
        <v>0</v>
      </c>
      <c r="AJ360" s="19">
        <v>0</v>
      </c>
      <c r="AK360" s="20">
        <v>0</v>
      </c>
      <c r="AL360" s="19">
        <v>0</v>
      </c>
    </row>
    <row r="361" spans="1:38" s="14" customFormat="1" ht="14.25" outlineLevel="2">
      <c r="A361" s="11">
        <v>346</v>
      </c>
      <c r="B361" s="21" t="s">
        <v>467</v>
      </c>
      <c r="C361" s="18" t="s">
        <v>334</v>
      </c>
      <c r="D361" s="18" t="s">
        <v>335</v>
      </c>
      <c r="E361" s="18" t="s">
        <v>8</v>
      </c>
      <c r="F361" s="18" t="s">
        <v>9</v>
      </c>
      <c r="G361" s="18" t="s">
        <v>9</v>
      </c>
      <c r="H361" s="18"/>
      <c r="I361" s="18"/>
      <c r="J361" s="18"/>
      <c r="K361" s="18"/>
      <c r="L361" s="18"/>
      <c r="M361" s="19">
        <v>0</v>
      </c>
      <c r="N361" s="19">
        <f>N362</f>
        <v>58994999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64023500</v>
      </c>
      <c r="AI361" s="20">
        <v>0</v>
      </c>
      <c r="AJ361" s="19">
        <v>0</v>
      </c>
      <c r="AK361" s="20">
        <v>0</v>
      </c>
      <c r="AL361" s="19">
        <v>0</v>
      </c>
    </row>
    <row r="362" spans="1:38" ht="39.75" customHeight="1" outlineLevel="3">
      <c r="A362" s="37">
        <v>347</v>
      </c>
      <c r="B362" s="5" t="s">
        <v>232</v>
      </c>
      <c r="C362" s="6" t="s">
        <v>334</v>
      </c>
      <c r="D362" s="6" t="s">
        <v>335</v>
      </c>
      <c r="E362" s="6" t="s">
        <v>233</v>
      </c>
      <c r="F362" s="6" t="s">
        <v>9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f>N363+N370</f>
        <v>58994999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64023500</v>
      </c>
      <c r="AI362" s="8">
        <v>0</v>
      </c>
      <c r="AJ362" s="7">
        <v>0</v>
      </c>
      <c r="AK362" s="8">
        <v>0</v>
      </c>
      <c r="AL362" s="7">
        <v>0</v>
      </c>
    </row>
    <row r="363" spans="1:38" ht="38.25" outlineLevel="4">
      <c r="A363" s="11">
        <v>348</v>
      </c>
      <c r="B363" s="5" t="s">
        <v>336</v>
      </c>
      <c r="C363" s="6" t="s">
        <v>334</v>
      </c>
      <c r="D363" s="6" t="s">
        <v>335</v>
      </c>
      <c r="E363" s="6" t="s">
        <v>337</v>
      </c>
      <c r="F363" s="6" t="s">
        <v>9</v>
      </c>
      <c r="G363" s="6" t="s">
        <v>9</v>
      </c>
      <c r="H363" s="6"/>
      <c r="I363" s="6"/>
      <c r="J363" s="6"/>
      <c r="K363" s="6"/>
      <c r="L363" s="6"/>
      <c r="M363" s="7">
        <v>0</v>
      </c>
      <c r="N363" s="7">
        <f>N364+N366+N368</f>
        <v>54673500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59673500</v>
      </c>
      <c r="AI363" s="8">
        <v>0</v>
      </c>
      <c r="AJ363" s="7">
        <v>0</v>
      </c>
      <c r="AK363" s="8">
        <v>0</v>
      </c>
      <c r="AL363" s="7">
        <v>0</v>
      </c>
    </row>
    <row r="364" spans="1:38" ht="102" outlineLevel="5">
      <c r="A364" s="37">
        <v>349</v>
      </c>
      <c r="B364" s="5" t="s">
        <v>338</v>
      </c>
      <c r="C364" s="6" t="s">
        <v>334</v>
      </c>
      <c r="D364" s="6" t="s">
        <v>335</v>
      </c>
      <c r="E364" s="6" t="s">
        <v>339</v>
      </c>
      <c r="F364" s="6" t="s">
        <v>9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f>N365</f>
        <v>40974000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40974000</v>
      </c>
      <c r="AI364" s="8">
        <v>0</v>
      </c>
      <c r="AJ364" s="7">
        <v>0</v>
      </c>
      <c r="AK364" s="8">
        <v>0</v>
      </c>
      <c r="AL364" s="7">
        <v>0</v>
      </c>
    </row>
    <row r="365" spans="1:38" ht="15" outlineLevel="6">
      <c r="A365" s="11">
        <v>350</v>
      </c>
      <c r="B365" s="5" t="s">
        <v>340</v>
      </c>
      <c r="C365" s="6" t="s">
        <v>334</v>
      </c>
      <c r="D365" s="6" t="s">
        <v>335</v>
      </c>
      <c r="E365" s="6" t="s">
        <v>339</v>
      </c>
      <c r="F365" s="6" t="s">
        <v>341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v>40974000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40974000</v>
      </c>
      <c r="AI365" s="8">
        <v>0</v>
      </c>
      <c r="AJ365" s="7">
        <v>0</v>
      </c>
      <c r="AK365" s="8">
        <v>0</v>
      </c>
      <c r="AL365" s="7">
        <v>0</v>
      </c>
    </row>
    <row r="366" spans="1:38" ht="102" outlineLevel="5">
      <c r="A366" s="37">
        <v>351</v>
      </c>
      <c r="B366" s="5" t="s">
        <v>342</v>
      </c>
      <c r="C366" s="6" t="s">
        <v>334</v>
      </c>
      <c r="D366" s="6" t="s">
        <v>335</v>
      </c>
      <c r="E366" s="6" t="s">
        <v>343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f>N367</f>
        <v>683000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683000</v>
      </c>
      <c r="AI366" s="8">
        <v>0</v>
      </c>
      <c r="AJ366" s="7">
        <v>0</v>
      </c>
      <c r="AK366" s="8">
        <v>0</v>
      </c>
      <c r="AL366" s="7">
        <v>0</v>
      </c>
    </row>
    <row r="367" spans="1:38" ht="15" outlineLevel="6">
      <c r="A367" s="11">
        <v>352</v>
      </c>
      <c r="B367" s="5" t="s">
        <v>340</v>
      </c>
      <c r="C367" s="6" t="s">
        <v>334</v>
      </c>
      <c r="D367" s="6" t="s">
        <v>335</v>
      </c>
      <c r="E367" s="6" t="s">
        <v>343</v>
      </c>
      <c r="F367" s="6" t="s">
        <v>341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v>683000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683000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76.5" outlineLevel="5">
      <c r="A368" s="37">
        <v>353</v>
      </c>
      <c r="B368" s="5" t="s">
        <v>344</v>
      </c>
      <c r="C368" s="6" t="s">
        <v>334</v>
      </c>
      <c r="D368" s="6" t="s">
        <v>335</v>
      </c>
      <c r="E368" s="6" t="s">
        <v>345</v>
      </c>
      <c r="F368" s="6" t="s">
        <v>9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f>N369</f>
        <v>13016500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18016500</v>
      </c>
      <c r="AI368" s="8">
        <v>0</v>
      </c>
      <c r="AJ368" s="7">
        <v>0</v>
      </c>
      <c r="AK368" s="8">
        <v>0</v>
      </c>
      <c r="AL368" s="7">
        <v>0</v>
      </c>
    </row>
    <row r="369" spans="1:38" ht="15" outlineLevel="6">
      <c r="A369" s="11">
        <v>354</v>
      </c>
      <c r="B369" s="5" t="s">
        <v>340</v>
      </c>
      <c r="C369" s="6" t="s">
        <v>334</v>
      </c>
      <c r="D369" s="6" t="s">
        <v>335</v>
      </c>
      <c r="E369" s="6" t="s">
        <v>345</v>
      </c>
      <c r="F369" s="6" t="s">
        <v>341</v>
      </c>
      <c r="G369" s="6" t="s">
        <v>9</v>
      </c>
      <c r="H369" s="6"/>
      <c r="I369" s="6"/>
      <c r="J369" s="6"/>
      <c r="K369" s="6"/>
      <c r="L369" s="6"/>
      <c r="M369" s="7">
        <v>0</v>
      </c>
      <c r="N369" s="7">
        <f>18016500-5000000</f>
        <v>13016500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18016500</v>
      </c>
      <c r="AI369" s="8">
        <v>0</v>
      </c>
      <c r="AJ369" s="7">
        <v>0</v>
      </c>
      <c r="AK369" s="8">
        <v>0</v>
      </c>
      <c r="AL369" s="7">
        <v>0</v>
      </c>
    </row>
    <row r="370" spans="1:38" ht="38.25" outlineLevel="4">
      <c r="A370" s="37">
        <v>355</v>
      </c>
      <c r="B370" s="5" t="s">
        <v>346</v>
      </c>
      <c r="C370" s="6" t="s">
        <v>334</v>
      </c>
      <c r="D370" s="6" t="s">
        <v>335</v>
      </c>
      <c r="E370" s="6" t="s">
        <v>347</v>
      </c>
      <c r="F370" s="6" t="s">
        <v>9</v>
      </c>
      <c r="G370" s="6" t="s">
        <v>9</v>
      </c>
      <c r="H370" s="6"/>
      <c r="I370" s="6"/>
      <c r="J370" s="6"/>
      <c r="K370" s="6"/>
      <c r="L370" s="6"/>
      <c r="M370" s="7">
        <v>0</v>
      </c>
      <c r="N370" s="7">
        <f>N371</f>
        <v>4321499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4350000</v>
      </c>
      <c r="AI370" s="8">
        <v>0</v>
      </c>
      <c r="AJ370" s="7">
        <v>0</v>
      </c>
      <c r="AK370" s="8">
        <v>0</v>
      </c>
      <c r="AL370" s="7">
        <v>0</v>
      </c>
    </row>
    <row r="371" spans="1:38" ht="38.25" outlineLevel="5">
      <c r="A371" s="11">
        <v>356</v>
      </c>
      <c r="B371" s="5" t="s">
        <v>348</v>
      </c>
      <c r="C371" s="6" t="s">
        <v>334</v>
      </c>
      <c r="D371" s="6" t="s">
        <v>335</v>
      </c>
      <c r="E371" s="6" t="s">
        <v>349</v>
      </c>
      <c r="F371" s="6" t="s">
        <v>9</v>
      </c>
      <c r="G371" s="6" t="s">
        <v>9</v>
      </c>
      <c r="H371" s="6"/>
      <c r="I371" s="6"/>
      <c r="J371" s="6"/>
      <c r="K371" s="6"/>
      <c r="L371" s="6"/>
      <c r="M371" s="7">
        <v>0</v>
      </c>
      <c r="N371" s="7">
        <f>N372</f>
        <v>4321499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4350000</v>
      </c>
      <c r="AI371" s="8">
        <v>0</v>
      </c>
      <c r="AJ371" s="7">
        <v>0</v>
      </c>
      <c r="AK371" s="8">
        <v>0</v>
      </c>
      <c r="AL371" s="7">
        <v>0</v>
      </c>
    </row>
    <row r="372" spans="1:38" ht="15" outlineLevel="6">
      <c r="A372" s="37">
        <v>357</v>
      </c>
      <c r="B372" s="5" t="s">
        <v>340</v>
      </c>
      <c r="C372" s="6" t="s">
        <v>334</v>
      </c>
      <c r="D372" s="6" t="s">
        <v>335</v>
      </c>
      <c r="E372" s="6" t="s">
        <v>349</v>
      </c>
      <c r="F372" s="6" t="s">
        <v>341</v>
      </c>
      <c r="G372" s="6" t="s">
        <v>9</v>
      </c>
      <c r="H372" s="6"/>
      <c r="I372" s="6"/>
      <c r="J372" s="6"/>
      <c r="K372" s="6"/>
      <c r="L372" s="6"/>
      <c r="M372" s="7">
        <v>0</v>
      </c>
      <c r="N372" s="7">
        <f>4350000-28501</f>
        <v>4321499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4350000</v>
      </c>
      <c r="AI372" s="8">
        <v>0</v>
      </c>
      <c r="AJ372" s="7">
        <v>0</v>
      </c>
      <c r="AK372" s="8">
        <v>0</v>
      </c>
      <c r="AL372" s="7">
        <v>0</v>
      </c>
    </row>
    <row r="373" spans="1:38" s="14" customFormat="1" ht="14.25" outlineLevel="2">
      <c r="A373" s="11">
        <v>358</v>
      </c>
      <c r="B373" s="21" t="s">
        <v>454</v>
      </c>
      <c r="C373" s="18" t="s">
        <v>334</v>
      </c>
      <c r="D373" s="18" t="s">
        <v>216</v>
      </c>
      <c r="E373" s="18" t="s">
        <v>8</v>
      </c>
      <c r="F373" s="18" t="s">
        <v>9</v>
      </c>
      <c r="G373" s="18" t="s">
        <v>9</v>
      </c>
      <c r="H373" s="18"/>
      <c r="I373" s="18"/>
      <c r="J373" s="18"/>
      <c r="K373" s="18"/>
      <c r="L373" s="18"/>
      <c r="M373" s="19">
        <v>0</v>
      </c>
      <c r="N373" s="19">
        <f>N386+N374</f>
        <v>70692548.56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73096300</v>
      </c>
      <c r="AI373" s="20">
        <v>0</v>
      </c>
      <c r="AJ373" s="19">
        <v>0</v>
      </c>
      <c r="AK373" s="20">
        <v>0</v>
      </c>
      <c r="AL373" s="19">
        <v>0</v>
      </c>
    </row>
    <row r="374" spans="1:38" ht="40.5" customHeight="1" outlineLevel="3">
      <c r="A374" s="37">
        <v>359</v>
      </c>
      <c r="B374" s="5" t="s">
        <v>232</v>
      </c>
      <c r="C374" s="6" t="s">
        <v>334</v>
      </c>
      <c r="D374" s="6" t="s">
        <v>216</v>
      </c>
      <c r="E374" s="6" t="s">
        <v>233</v>
      </c>
      <c r="F374" s="6" t="s">
        <v>9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f>N375</f>
        <v>68795710.82000001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73096300</v>
      </c>
      <c r="AI374" s="8">
        <v>0</v>
      </c>
      <c r="AJ374" s="7">
        <v>0</v>
      </c>
      <c r="AK374" s="8">
        <v>0</v>
      </c>
      <c r="AL374" s="7">
        <v>0</v>
      </c>
    </row>
    <row r="375" spans="1:38" ht="25.5" outlineLevel="4">
      <c r="A375" s="11">
        <v>360</v>
      </c>
      <c r="B375" s="5" t="s">
        <v>350</v>
      </c>
      <c r="C375" s="6" t="s">
        <v>334</v>
      </c>
      <c r="D375" s="6" t="s">
        <v>216</v>
      </c>
      <c r="E375" s="6" t="s">
        <v>351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N376+N378+N380+N382</f>
        <v>68795710.82000001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73096300</v>
      </c>
      <c r="AI375" s="8">
        <v>0</v>
      </c>
      <c r="AJ375" s="7">
        <v>0</v>
      </c>
      <c r="AK375" s="8">
        <v>0</v>
      </c>
      <c r="AL375" s="7">
        <v>0</v>
      </c>
    </row>
    <row r="376" spans="1:38" ht="141.75" customHeight="1" outlineLevel="5">
      <c r="A376" s="37">
        <v>361</v>
      </c>
      <c r="B376" s="5" t="s">
        <v>352</v>
      </c>
      <c r="C376" s="6" t="s">
        <v>334</v>
      </c>
      <c r="D376" s="6" t="s">
        <v>216</v>
      </c>
      <c r="E376" s="6" t="s">
        <v>353</v>
      </c>
      <c r="F376" s="6" t="s">
        <v>9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f>N377</f>
        <v>44026000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44026000</v>
      </c>
      <c r="AI376" s="8">
        <v>0</v>
      </c>
      <c r="AJ376" s="7">
        <v>0</v>
      </c>
      <c r="AK376" s="8">
        <v>0</v>
      </c>
      <c r="AL376" s="7">
        <v>0</v>
      </c>
    </row>
    <row r="377" spans="1:38" ht="15" outlineLevel="6">
      <c r="A377" s="11">
        <v>362</v>
      </c>
      <c r="B377" s="5" t="s">
        <v>226</v>
      </c>
      <c r="C377" s="6" t="s">
        <v>334</v>
      </c>
      <c r="D377" s="6" t="s">
        <v>216</v>
      </c>
      <c r="E377" s="6" t="s">
        <v>353</v>
      </c>
      <c r="F377" s="6" t="s">
        <v>227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v>44026000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44026000</v>
      </c>
      <c r="AI377" s="8">
        <v>0</v>
      </c>
      <c r="AJ377" s="7">
        <v>0</v>
      </c>
      <c r="AK377" s="8">
        <v>0</v>
      </c>
      <c r="AL377" s="7">
        <v>0</v>
      </c>
    </row>
    <row r="378" spans="1:38" ht="143.25" customHeight="1" outlineLevel="5">
      <c r="A378" s="37">
        <v>363</v>
      </c>
      <c r="B378" s="5" t="s">
        <v>354</v>
      </c>
      <c r="C378" s="6" t="s">
        <v>334</v>
      </c>
      <c r="D378" s="6" t="s">
        <v>216</v>
      </c>
      <c r="E378" s="6" t="s">
        <v>355</v>
      </c>
      <c r="F378" s="6" t="s">
        <v>9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f>N379</f>
        <v>2221000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2221000</v>
      </c>
      <c r="AI378" s="8">
        <v>0</v>
      </c>
      <c r="AJ378" s="7">
        <v>0</v>
      </c>
      <c r="AK378" s="8">
        <v>0</v>
      </c>
      <c r="AL378" s="7">
        <v>0</v>
      </c>
    </row>
    <row r="379" spans="1:38" ht="15" outlineLevel="6">
      <c r="A379" s="11">
        <v>364</v>
      </c>
      <c r="B379" s="5" t="s">
        <v>226</v>
      </c>
      <c r="C379" s="6" t="s">
        <v>334</v>
      </c>
      <c r="D379" s="6" t="s">
        <v>216</v>
      </c>
      <c r="E379" s="6" t="s">
        <v>355</v>
      </c>
      <c r="F379" s="6" t="s">
        <v>227</v>
      </c>
      <c r="G379" s="6" t="s">
        <v>9</v>
      </c>
      <c r="H379" s="6"/>
      <c r="I379" s="6"/>
      <c r="J379" s="6"/>
      <c r="K379" s="6"/>
      <c r="L379" s="6"/>
      <c r="M379" s="7">
        <v>0</v>
      </c>
      <c r="N379" s="7">
        <v>2221000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2221000</v>
      </c>
      <c r="AI379" s="8">
        <v>0</v>
      </c>
      <c r="AJ379" s="7">
        <v>0</v>
      </c>
      <c r="AK379" s="8">
        <v>0</v>
      </c>
      <c r="AL379" s="7">
        <v>0</v>
      </c>
    </row>
    <row r="380" spans="1:38" ht="38.25" outlineLevel="5">
      <c r="A380" s="37">
        <v>365</v>
      </c>
      <c r="B380" s="5" t="s">
        <v>356</v>
      </c>
      <c r="C380" s="6" t="s">
        <v>334</v>
      </c>
      <c r="D380" s="6" t="s">
        <v>216</v>
      </c>
      <c r="E380" s="6" t="s">
        <v>357</v>
      </c>
      <c r="F380" s="6" t="s">
        <v>9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f>N381</f>
        <v>6385000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6385000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15" outlineLevel="6">
      <c r="A381" s="11">
        <v>366</v>
      </c>
      <c r="B381" s="5" t="s">
        <v>226</v>
      </c>
      <c r="C381" s="6" t="s">
        <v>334</v>
      </c>
      <c r="D381" s="6" t="s">
        <v>216</v>
      </c>
      <c r="E381" s="6" t="s">
        <v>357</v>
      </c>
      <c r="F381" s="6" t="s">
        <v>227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v>6385000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6385000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51" outlineLevel="5">
      <c r="A382" s="37">
        <v>367</v>
      </c>
      <c r="B382" s="5" t="s">
        <v>358</v>
      </c>
      <c r="C382" s="6" t="s">
        <v>334</v>
      </c>
      <c r="D382" s="6" t="s">
        <v>216</v>
      </c>
      <c r="E382" s="6" t="s">
        <v>359</v>
      </c>
      <c r="F382" s="6" t="s">
        <v>9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f>N383+N384+N385</f>
        <v>16163710.820000002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20464300</v>
      </c>
      <c r="AI382" s="8">
        <v>0</v>
      </c>
      <c r="AJ382" s="7">
        <v>0</v>
      </c>
      <c r="AK382" s="8">
        <v>0</v>
      </c>
      <c r="AL382" s="7">
        <v>0</v>
      </c>
    </row>
    <row r="383" spans="1:38" ht="25.5" outlineLevel="6">
      <c r="A383" s="11">
        <v>368</v>
      </c>
      <c r="B383" s="5" t="s">
        <v>90</v>
      </c>
      <c r="C383" s="6" t="s">
        <v>334</v>
      </c>
      <c r="D383" s="6" t="s">
        <v>216</v>
      </c>
      <c r="E383" s="6" t="s">
        <v>359</v>
      </c>
      <c r="F383" s="6" t="s">
        <v>91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f>853200-835642.48</f>
        <v>17557.52000000002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853200</v>
      </c>
      <c r="AI383" s="8">
        <v>0</v>
      </c>
      <c r="AJ383" s="7">
        <v>0</v>
      </c>
      <c r="AK383" s="8">
        <v>0</v>
      </c>
      <c r="AL383" s="7">
        <v>0</v>
      </c>
    </row>
    <row r="384" spans="1:38" ht="38.25" outlineLevel="6">
      <c r="A384" s="37">
        <v>369</v>
      </c>
      <c r="B384" s="5" t="s">
        <v>23</v>
      </c>
      <c r="C384" s="6" t="s">
        <v>334</v>
      </c>
      <c r="D384" s="6" t="s">
        <v>216</v>
      </c>
      <c r="E384" s="6" t="s">
        <v>359</v>
      </c>
      <c r="F384" s="6" t="s">
        <v>24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f>33700+81891.04</f>
        <v>115591.04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33700</v>
      </c>
      <c r="AI384" s="8">
        <v>0</v>
      </c>
      <c r="AJ384" s="7">
        <v>0</v>
      </c>
      <c r="AK384" s="8">
        <v>0</v>
      </c>
      <c r="AL384" s="7">
        <v>0</v>
      </c>
    </row>
    <row r="385" spans="1:38" ht="15" outlineLevel="6">
      <c r="A385" s="11">
        <v>370</v>
      </c>
      <c r="B385" s="5" t="s">
        <v>226</v>
      </c>
      <c r="C385" s="6" t="s">
        <v>334</v>
      </c>
      <c r="D385" s="6" t="s">
        <v>216</v>
      </c>
      <c r="E385" s="6" t="s">
        <v>359</v>
      </c>
      <c r="F385" s="6" t="s">
        <v>227</v>
      </c>
      <c r="G385" s="6" t="s">
        <v>9</v>
      </c>
      <c r="H385" s="6"/>
      <c r="I385" s="6"/>
      <c r="J385" s="6"/>
      <c r="K385" s="6"/>
      <c r="L385" s="6"/>
      <c r="M385" s="7">
        <v>0</v>
      </c>
      <c r="N385" s="7">
        <f>19577400-46837.74-3500000</f>
        <v>16030562.260000002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19577400</v>
      </c>
      <c r="AI385" s="8">
        <v>0</v>
      </c>
      <c r="AJ385" s="7">
        <v>0</v>
      </c>
      <c r="AK385" s="8">
        <v>0</v>
      </c>
      <c r="AL385" s="7">
        <v>0</v>
      </c>
    </row>
    <row r="386" spans="1:38" ht="38.25" outlineLevel="6">
      <c r="A386" s="37">
        <v>371</v>
      </c>
      <c r="B386" s="39" t="s">
        <v>504</v>
      </c>
      <c r="C386" s="6" t="s">
        <v>334</v>
      </c>
      <c r="D386" s="42" t="s">
        <v>216</v>
      </c>
      <c r="E386" s="42" t="s">
        <v>347</v>
      </c>
      <c r="F386" s="42" t="s">
        <v>9</v>
      </c>
      <c r="G386" s="6"/>
      <c r="H386" s="6"/>
      <c r="I386" s="6"/>
      <c r="J386" s="6"/>
      <c r="K386" s="6"/>
      <c r="L386" s="6"/>
      <c r="M386" s="7"/>
      <c r="N386" s="7">
        <f>N387+N389</f>
        <v>1896837.74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8"/>
      <c r="AJ386" s="7"/>
      <c r="AK386" s="8"/>
      <c r="AL386" s="7"/>
    </row>
    <row r="387" spans="1:38" ht="63.75" outlineLevel="6">
      <c r="A387" s="11">
        <v>372</v>
      </c>
      <c r="B387" s="39" t="s">
        <v>505</v>
      </c>
      <c r="C387" s="6" t="s">
        <v>334</v>
      </c>
      <c r="D387" s="42" t="s">
        <v>216</v>
      </c>
      <c r="E387" s="42" t="s">
        <v>507</v>
      </c>
      <c r="F387" s="42" t="s">
        <v>9</v>
      </c>
      <c r="G387" s="6"/>
      <c r="H387" s="6"/>
      <c r="I387" s="6"/>
      <c r="J387" s="6"/>
      <c r="K387" s="6"/>
      <c r="L387" s="6"/>
      <c r="M387" s="7"/>
      <c r="N387" s="7">
        <f>N388</f>
        <v>1850000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8"/>
      <c r="AJ387" s="7"/>
      <c r="AK387" s="8"/>
      <c r="AL387" s="7"/>
    </row>
    <row r="388" spans="1:38" ht="15" outlineLevel="6">
      <c r="A388" s="37">
        <v>373</v>
      </c>
      <c r="B388" s="39" t="s">
        <v>506</v>
      </c>
      <c r="C388" s="6" t="s">
        <v>334</v>
      </c>
      <c r="D388" s="42" t="s">
        <v>216</v>
      </c>
      <c r="E388" s="42" t="s">
        <v>507</v>
      </c>
      <c r="F388" s="42" t="s">
        <v>9</v>
      </c>
      <c r="G388" s="6"/>
      <c r="H388" s="6"/>
      <c r="I388" s="6"/>
      <c r="J388" s="6"/>
      <c r="K388" s="6"/>
      <c r="L388" s="6"/>
      <c r="M388" s="7"/>
      <c r="N388" s="7">
        <v>1850000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8"/>
      <c r="AJ388" s="7"/>
      <c r="AK388" s="8"/>
      <c r="AL388" s="7"/>
    </row>
    <row r="389" spans="1:38" ht="51" outlineLevel="6">
      <c r="A389" s="11">
        <v>374</v>
      </c>
      <c r="B389" s="45" t="s">
        <v>540</v>
      </c>
      <c r="C389" s="6" t="s">
        <v>334</v>
      </c>
      <c r="D389" s="42" t="s">
        <v>216</v>
      </c>
      <c r="E389" s="42" t="s">
        <v>539</v>
      </c>
      <c r="F389" s="42" t="s">
        <v>9</v>
      </c>
      <c r="G389" s="6"/>
      <c r="H389" s="6"/>
      <c r="I389" s="6"/>
      <c r="J389" s="6"/>
      <c r="K389" s="6"/>
      <c r="L389" s="6"/>
      <c r="M389" s="7"/>
      <c r="N389" s="7">
        <f>N390</f>
        <v>46837.74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8"/>
      <c r="AJ389" s="7"/>
      <c r="AK389" s="8"/>
      <c r="AL389" s="7"/>
    </row>
    <row r="390" spans="1:38" ht="15" outlineLevel="6">
      <c r="A390" s="37">
        <v>375</v>
      </c>
      <c r="B390" s="5" t="s">
        <v>226</v>
      </c>
      <c r="C390" s="6" t="s">
        <v>334</v>
      </c>
      <c r="D390" s="42" t="s">
        <v>216</v>
      </c>
      <c r="E390" s="42" t="s">
        <v>539</v>
      </c>
      <c r="F390" s="42" t="s">
        <v>227</v>
      </c>
      <c r="G390" s="6"/>
      <c r="H390" s="6"/>
      <c r="I390" s="6"/>
      <c r="J390" s="6"/>
      <c r="K390" s="6"/>
      <c r="L390" s="6"/>
      <c r="M390" s="7"/>
      <c r="N390" s="7">
        <v>46837.74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8"/>
      <c r="AJ390" s="7"/>
      <c r="AK390" s="8"/>
      <c r="AL390" s="7"/>
    </row>
    <row r="391" spans="1:38" s="14" customFormat="1" ht="14.25" outlineLevel="2">
      <c r="A391" s="11">
        <v>376</v>
      </c>
      <c r="B391" s="21" t="s">
        <v>468</v>
      </c>
      <c r="C391" s="18" t="s">
        <v>334</v>
      </c>
      <c r="D391" s="18" t="s">
        <v>360</v>
      </c>
      <c r="E391" s="18" t="s">
        <v>8</v>
      </c>
      <c r="F391" s="18" t="s">
        <v>9</v>
      </c>
      <c r="G391" s="18" t="s">
        <v>9</v>
      </c>
      <c r="H391" s="18"/>
      <c r="I391" s="18"/>
      <c r="J391" s="18"/>
      <c r="K391" s="18"/>
      <c r="L391" s="18"/>
      <c r="M391" s="19">
        <v>0</v>
      </c>
      <c r="N391" s="19">
        <f>N392</f>
        <v>14667400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19236800</v>
      </c>
      <c r="AI391" s="20">
        <v>0</v>
      </c>
      <c r="AJ391" s="19">
        <v>0</v>
      </c>
      <c r="AK391" s="20">
        <v>0</v>
      </c>
      <c r="AL391" s="19">
        <v>0</v>
      </c>
    </row>
    <row r="392" spans="1:38" ht="51" outlineLevel="3">
      <c r="A392" s="37">
        <v>377</v>
      </c>
      <c r="B392" s="5" t="s">
        <v>232</v>
      </c>
      <c r="C392" s="6" t="s">
        <v>334</v>
      </c>
      <c r="D392" s="6" t="s">
        <v>360</v>
      </c>
      <c r="E392" s="6" t="s">
        <v>233</v>
      </c>
      <c r="F392" s="6" t="s">
        <v>9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f>N393+N396</f>
        <v>14667400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19236800</v>
      </c>
      <c r="AI392" s="8">
        <v>0</v>
      </c>
      <c r="AJ392" s="7">
        <v>0</v>
      </c>
      <c r="AK392" s="8">
        <v>0</v>
      </c>
      <c r="AL392" s="7">
        <v>0</v>
      </c>
    </row>
    <row r="393" spans="1:38" ht="51" outlineLevel="4">
      <c r="A393" s="11">
        <v>378</v>
      </c>
      <c r="B393" s="5" t="s">
        <v>234</v>
      </c>
      <c r="C393" s="6" t="s">
        <v>334</v>
      </c>
      <c r="D393" s="6" t="s">
        <v>360</v>
      </c>
      <c r="E393" s="6" t="s">
        <v>235</v>
      </c>
      <c r="F393" s="6" t="s">
        <v>9</v>
      </c>
      <c r="G393" s="6" t="s">
        <v>9</v>
      </c>
      <c r="H393" s="6"/>
      <c r="I393" s="6"/>
      <c r="J393" s="6"/>
      <c r="K393" s="6"/>
      <c r="L393" s="6"/>
      <c r="M393" s="7">
        <v>0</v>
      </c>
      <c r="N393" s="7">
        <f>N394</f>
        <v>13667400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18236800</v>
      </c>
      <c r="AI393" s="8">
        <v>0</v>
      </c>
      <c r="AJ393" s="7">
        <v>0</v>
      </c>
      <c r="AK393" s="8">
        <v>0</v>
      </c>
      <c r="AL393" s="7">
        <v>0</v>
      </c>
    </row>
    <row r="394" spans="1:38" ht="51" outlineLevel="5">
      <c r="A394" s="37">
        <v>379</v>
      </c>
      <c r="B394" s="5" t="s">
        <v>361</v>
      </c>
      <c r="C394" s="6" t="s">
        <v>334</v>
      </c>
      <c r="D394" s="6" t="s">
        <v>360</v>
      </c>
      <c r="E394" s="6" t="s">
        <v>362</v>
      </c>
      <c r="F394" s="6" t="s">
        <v>9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f>N395</f>
        <v>13667400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18236800</v>
      </c>
      <c r="AI394" s="8">
        <v>0</v>
      </c>
      <c r="AJ394" s="7">
        <v>0</v>
      </c>
      <c r="AK394" s="8">
        <v>0</v>
      </c>
      <c r="AL394" s="7">
        <v>0</v>
      </c>
    </row>
    <row r="395" spans="1:38" ht="15" outlineLevel="6">
      <c r="A395" s="11">
        <v>380</v>
      </c>
      <c r="B395" s="5" t="s">
        <v>340</v>
      </c>
      <c r="C395" s="6" t="s">
        <v>334</v>
      </c>
      <c r="D395" s="6" t="s">
        <v>360</v>
      </c>
      <c r="E395" s="6" t="s">
        <v>362</v>
      </c>
      <c r="F395" s="6" t="s">
        <v>341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f>18236800-92000+80200-4500000-57600</f>
        <v>13667400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18236800</v>
      </c>
      <c r="AI395" s="8">
        <v>0</v>
      </c>
      <c r="AJ395" s="7">
        <v>0</v>
      </c>
      <c r="AK395" s="8">
        <v>0</v>
      </c>
      <c r="AL395" s="7">
        <v>0</v>
      </c>
    </row>
    <row r="396" spans="1:38" ht="38.25" outlineLevel="4">
      <c r="A396" s="37">
        <v>381</v>
      </c>
      <c r="B396" s="5" t="s">
        <v>346</v>
      </c>
      <c r="C396" s="6" t="s">
        <v>334</v>
      </c>
      <c r="D396" s="6" t="s">
        <v>360</v>
      </c>
      <c r="E396" s="6" t="s">
        <v>347</v>
      </c>
      <c r="F396" s="6" t="s">
        <v>9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N397</f>
        <v>1000000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1000000</v>
      </c>
      <c r="AI396" s="8">
        <v>0</v>
      </c>
      <c r="AJ396" s="7">
        <v>0</v>
      </c>
      <c r="AK396" s="8">
        <v>0</v>
      </c>
      <c r="AL396" s="7">
        <v>0</v>
      </c>
    </row>
    <row r="397" spans="1:38" ht="38.25" outlineLevel="5">
      <c r="A397" s="11">
        <v>382</v>
      </c>
      <c r="B397" s="5" t="s">
        <v>363</v>
      </c>
      <c r="C397" s="6" t="s">
        <v>334</v>
      </c>
      <c r="D397" s="6" t="s">
        <v>360</v>
      </c>
      <c r="E397" s="6" t="s">
        <v>364</v>
      </c>
      <c r="F397" s="6" t="s">
        <v>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f>N398</f>
        <v>1000000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1000000</v>
      </c>
      <c r="AI397" s="8">
        <v>0</v>
      </c>
      <c r="AJ397" s="7">
        <v>0</v>
      </c>
      <c r="AK397" s="8">
        <v>0</v>
      </c>
      <c r="AL397" s="7">
        <v>0</v>
      </c>
    </row>
    <row r="398" spans="1:38" ht="15" outlineLevel="6">
      <c r="A398" s="37">
        <v>383</v>
      </c>
      <c r="B398" s="5" t="s">
        <v>340</v>
      </c>
      <c r="C398" s="6" t="s">
        <v>334</v>
      </c>
      <c r="D398" s="6" t="s">
        <v>360</v>
      </c>
      <c r="E398" s="6" t="s">
        <v>364</v>
      </c>
      <c r="F398" s="6" t="s">
        <v>341</v>
      </c>
      <c r="G398" s="6" t="s">
        <v>9</v>
      </c>
      <c r="H398" s="6"/>
      <c r="I398" s="6"/>
      <c r="J398" s="6"/>
      <c r="K398" s="6"/>
      <c r="L398" s="6"/>
      <c r="M398" s="7">
        <v>0</v>
      </c>
      <c r="N398" s="7">
        <v>1000000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1000000</v>
      </c>
      <c r="AI398" s="8">
        <v>0</v>
      </c>
      <c r="AJ398" s="7">
        <v>0</v>
      </c>
      <c r="AK398" s="8">
        <v>0</v>
      </c>
      <c r="AL398" s="7">
        <v>0</v>
      </c>
    </row>
    <row r="399" spans="1:38" s="14" customFormat="1" ht="14.25" outlineLevel="2">
      <c r="A399" s="11">
        <v>384</v>
      </c>
      <c r="B399" s="21" t="s">
        <v>455</v>
      </c>
      <c r="C399" s="18" t="s">
        <v>334</v>
      </c>
      <c r="D399" s="18" t="s">
        <v>221</v>
      </c>
      <c r="E399" s="18" t="s">
        <v>8</v>
      </c>
      <c r="F399" s="18" t="s">
        <v>9</v>
      </c>
      <c r="G399" s="18" t="s">
        <v>9</v>
      </c>
      <c r="H399" s="18"/>
      <c r="I399" s="18"/>
      <c r="J399" s="18"/>
      <c r="K399" s="18"/>
      <c r="L399" s="18"/>
      <c r="M399" s="19">
        <v>0</v>
      </c>
      <c r="N399" s="19">
        <f>N400+N403</f>
        <v>5872437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5018400</v>
      </c>
      <c r="AI399" s="20">
        <v>0</v>
      </c>
      <c r="AJ399" s="19">
        <v>0</v>
      </c>
      <c r="AK399" s="20">
        <v>0</v>
      </c>
      <c r="AL399" s="19">
        <v>0</v>
      </c>
    </row>
    <row r="400" spans="1:38" s="14" customFormat="1" ht="51" outlineLevel="2">
      <c r="A400" s="37">
        <v>385</v>
      </c>
      <c r="B400" s="5" t="s">
        <v>501</v>
      </c>
      <c r="C400" s="6" t="s">
        <v>334</v>
      </c>
      <c r="D400" s="6" t="s">
        <v>221</v>
      </c>
      <c r="E400" s="6" t="s">
        <v>223</v>
      </c>
      <c r="F400" s="6" t="s">
        <v>9</v>
      </c>
      <c r="G400" s="18"/>
      <c r="H400" s="18"/>
      <c r="I400" s="18"/>
      <c r="J400" s="18"/>
      <c r="K400" s="18"/>
      <c r="L400" s="18"/>
      <c r="M400" s="19"/>
      <c r="N400" s="7">
        <f>N401</f>
        <v>20940</v>
      </c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20"/>
      <c r="AJ400" s="19"/>
      <c r="AK400" s="20"/>
      <c r="AL400" s="19"/>
    </row>
    <row r="401" spans="1:38" s="14" customFormat="1" ht="25.5" outlineLevel="2">
      <c r="A401" s="11">
        <v>386</v>
      </c>
      <c r="B401" s="5" t="s">
        <v>502</v>
      </c>
      <c r="C401" s="6" t="s">
        <v>334</v>
      </c>
      <c r="D401" s="6" t="s">
        <v>221</v>
      </c>
      <c r="E401" s="6" t="s">
        <v>503</v>
      </c>
      <c r="F401" s="6" t="s">
        <v>9</v>
      </c>
      <c r="G401" s="6"/>
      <c r="H401" s="6"/>
      <c r="I401" s="6"/>
      <c r="J401" s="6"/>
      <c r="K401" s="6"/>
      <c r="L401" s="6"/>
      <c r="M401" s="7"/>
      <c r="N401" s="7">
        <f>N402</f>
        <v>20940</v>
      </c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20"/>
      <c r="AJ401" s="19"/>
      <c r="AK401" s="20"/>
      <c r="AL401" s="19"/>
    </row>
    <row r="402" spans="1:38" s="14" customFormat="1" ht="38.25" outlineLevel="2">
      <c r="A402" s="37">
        <v>387</v>
      </c>
      <c r="B402" s="5" t="s">
        <v>488</v>
      </c>
      <c r="C402" s="6" t="s">
        <v>334</v>
      </c>
      <c r="D402" s="6" t="s">
        <v>221</v>
      </c>
      <c r="E402" s="6" t="s">
        <v>503</v>
      </c>
      <c r="F402" s="6" t="s">
        <v>24</v>
      </c>
      <c r="G402" s="6"/>
      <c r="H402" s="6"/>
      <c r="I402" s="6"/>
      <c r="J402" s="6"/>
      <c r="K402" s="6"/>
      <c r="L402" s="6"/>
      <c r="M402" s="7"/>
      <c r="N402" s="7">
        <f>17310.37+3629.63</f>
        <v>20940</v>
      </c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20"/>
      <c r="AJ402" s="19"/>
      <c r="AK402" s="20"/>
      <c r="AL402" s="19"/>
    </row>
    <row r="403" spans="1:38" ht="38.25" customHeight="1" outlineLevel="3">
      <c r="A403" s="11">
        <v>388</v>
      </c>
      <c r="B403" s="5" t="s">
        <v>232</v>
      </c>
      <c r="C403" s="6" t="s">
        <v>334</v>
      </c>
      <c r="D403" s="6" t="s">
        <v>221</v>
      </c>
      <c r="E403" s="6" t="s">
        <v>233</v>
      </c>
      <c r="F403" s="6" t="s">
        <v>9</v>
      </c>
      <c r="G403" s="6" t="s">
        <v>9</v>
      </c>
      <c r="H403" s="6"/>
      <c r="I403" s="6"/>
      <c r="J403" s="6"/>
      <c r="K403" s="6"/>
      <c r="L403" s="6"/>
      <c r="M403" s="7">
        <v>0</v>
      </c>
      <c r="N403" s="7">
        <f>N404+N415</f>
        <v>5851497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5018400</v>
      </c>
      <c r="AI403" s="8">
        <v>0</v>
      </c>
      <c r="AJ403" s="7">
        <v>0</v>
      </c>
      <c r="AK403" s="8">
        <v>0</v>
      </c>
      <c r="AL403" s="7">
        <v>0</v>
      </c>
    </row>
    <row r="404" spans="1:38" ht="51" outlineLevel="4">
      <c r="A404" s="37">
        <v>389</v>
      </c>
      <c r="B404" s="5" t="s">
        <v>234</v>
      </c>
      <c r="C404" s="6" t="s">
        <v>334</v>
      </c>
      <c r="D404" s="6" t="s">
        <v>221</v>
      </c>
      <c r="E404" s="6" t="s">
        <v>235</v>
      </c>
      <c r="F404" s="6" t="s">
        <v>9</v>
      </c>
      <c r="G404" s="6" t="s">
        <v>9</v>
      </c>
      <c r="H404" s="6"/>
      <c r="I404" s="6"/>
      <c r="J404" s="6"/>
      <c r="K404" s="6"/>
      <c r="L404" s="6"/>
      <c r="M404" s="7">
        <v>0</v>
      </c>
      <c r="N404" s="7">
        <f>N405+N409+N413</f>
        <v>3851497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3018400</v>
      </c>
      <c r="AI404" s="8">
        <v>0</v>
      </c>
      <c r="AJ404" s="7">
        <v>0</v>
      </c>
      <c r="AK404" s="8">
        <v>0</v>
      </c>
      <c r="AL404" s="7">
        <v>0</v>
      </c>
    </row>
    <row r="405" spans="1:38" ht="25.5" outlineLevel="5">
      <c r="A405" s="11">
        <v>390</v>
      </c>
      <c r="B405" s="5" t="s">
        <v>365</v>
      </c>
      <c r="C405" s="6" t="s">
        <v>334</v>
      </c>
      <c r="D405" s="6" t="s">
        <v>221</v>
      </c>
      <c r="E405" s="6" t="s">
        <v>366</v>
      </c>
      <c r="F405" s="6" t="s">
        <v>9</v>
      </c>
      <c r="G405" s="6" t="s">
        <v>9</v>
      </c>
      <c r="H405" s="6"/>
      <c r="I405" s="6"/>
      <c r="J405" s="6"/>
      <c r="K405" s="6"/>
      <c r="L405" s="6"/>
      <c r="M405" s="7">
        <v>0</v>
      </c>
      <c r="N405" s="7">
        <f>N406+N408+N407</f>
        <v>780699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99000</v>
      </c>
      <c r="AI405" s="8">
        <v>0</v>
      </c>
      <c r="AJ405" s="7">
        <v>0</v>
      </c>
      <c r="AK405" s="8">
        <v>0</v>
      </c>
      <c r="AL405" s="7">
        <v>0</v>
      </c>
    </row>
    <row r="406" spans="1:38" ht="25.5" outlineLevel="6">
      <c r="A406" s="37">
        <v>391</v>
      </c>
      <c r="B406" s="5" t="s">
        <v>44</v>
      </c>
      <c r="C406" s="6" t="s">
        <v>334</v>
      </c>
      <c r="D406" s="6" t="s">
        <v>221</v>
      </c>
      <c r="E406" s="6" t="s">
        <v>366</v>
      </c>
      <c r="F406" s="6" t="s">
        <v>45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99000+431700-172383.16-18041</f>
        <v>340275.83999999997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99000</v>
      </c>
      <c r="AI406" s="8">
        <v>0</v>
      </c>
      <c r="AJ406" s="7">
        <v>0</v>
      </c>
      <c r="AK406" s="8">
        <v>0</v>
      </c>
      <c r="AL406" s="7">
        <v>0</v>
      </c>
    </row>
    <row r="407" spans="1:38" ht="15" outlineLevel="6">
      <c r="A407" s="11">
        <v>392</v>
      </c>
      <c r="B407" s="5" t="s">
        <v>340</v>
      </c>
      <c r="C407" s="6" t="s">
        <v>334</v>
      </c>
      <c r="D407" s="6" t="s">
        <v>221</v>
      </c>
      <c r="E407" s="6" t="s">
        <v>366</v>
      </c>
      <c r="F407" s="6" t="s">
        <v>341</v>
      </c>
      <c r="G407" s="6"/>
      <c r="H407" s="6"/>
      <c r="I407" s="6"/>
      <c r="J407" s="6"/>
      <c r="K407" s="6"/>
      <c r="L407" s="6"/>
      <c r="M407" s="7"/>
      <c r="N407" s="7">
        <v>47505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8"/>
      <c r="AJ407" s="7"/>
      <c r="AK407" s="8"/>
      <c r="AL407" s="7"/>
    </row>
    <row r="408" spans="1:38" ht="15" outlineLevel="6">
      <c r="A408" s="37">
        <v>393</v>
      </c>
      <c r="B408" s="5" t="s">
        <v>226</v>
      </c>
      <c r="C408" s="6" t="s">
        <v>334</v>
      </c>
      <c r="D408" s="6" t="s">
        <v>221</v>
      </c>
      <c r="E408" s="6" t="s">
        <v>366</v>
      </c>
      <c r="F408" s="6" t="s">
        <v>227</v>
      </c>
      <c r="G408" s="6"/>
      <c r="H408" s="6"/>
      <c r="I408" s="6"/>
      <c r="J408" s="6"/>
      <c r="K408" s="6"/>
      <c r="L408" s="6"/>
      <c r="M408" s="7"/>
      <c r="N408" s="7">
        <f>268040+124878.16</f>
        <v>392918.16000000003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8"/>
      <c r="AJ408" s="7"/>
      <c r="AK408" s="8"/>
      <c r="AL408" s="7"/>
    </row>
    <row r="409" spans="1:38" ht="25.5" outlineLevel="5">
      <c r="A409" s="11">
        <v>394</v>
      </c>
      <c r="B409" s="5" t="s">
        <v>367</v>
      </c>
      <c r="C409" s="6" t="s">
        <v>334</v>
      </c>
      <c r="D409" s="6" t="s">
        <v>221</v>
      </c>
      <c r="E409" s="6" t="s">
        <v>368</v>
      </c>
      <c r="F409" s="6" t="s">
        <v>9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f>N410+N412+N411</f>
        <v>2453700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2239200</v>
      </c>
      <c r="AI409" s="8">
        <v>0</v>
      </c>
      <c r="AJ409" s="7">
        <v>0</v>
      </c>
      <c r="AK409" s="8">
        <v>0</v>
      </c>
      <c r="AL409" s="7">
        <v>0</v>
      </c>
    </row>
    <row r="410" spans="1:38" ht="25.5" outlineLevel="6">
      <c r="A410" s="37">
        <v>395</v>
      </c>
      <c r="B410" s="5" t="s">
        <v>44</v>
      </c>
      <c r="C410" s="6" t="s">
        <v>334</v>
      </c>
      <c r="D410" s="6" t="s">
        <v>221</v>
      </c>
      <c r="E410" s="6" t="s">
        <v>368</v>
      </c>
      <c r="F410" s="6" t="s">
        <v>45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f>1096000+353700-906132</f>
        <v>543568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1450640</v>
      </c>
      <c r="AI410" s="8">
        <v>0</v>
      </c>
      <c r="AJ410" s="7">
        <v>0</v>
      </c>
      <c r="AK410" s="8">
        <v>0</v>
      </c>
      <c r="AL410" s="7">
        <v>0</v>
      </c>
    </row>
    <row r="411" spans="1:38" ht="15" outlineLevel="6">
      <c r="A411" s="11">
        <v>396</v>
      </c>
      <c r="B411" s="5" t="s">
        <v>340</v>
      </c>
      <c r="C411" s="6" t="s">
        <v>334</v>
      </c>
      <c r="D411" s="6" t="s">
        <v>221</v>
      </c>
      <c r="E411" s="6" t="s">
        <v>368</v>
      </c>
      <c r="F411" s="6" t="s">
        <v>341</v>
      </c>
      <c r="G411" s="6"/>
      <c r="H411" s="6"/>
      <c r="I411" s="6"/>
      <c r="J411" s="6"/>
      <c r="K411" s="6"/>
      <c r="L411" s="6"/>
      <c r="M411" s="7"/>
      <c r="N411" s="7">
        <v>914132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8"/>
      <c r="AJ411" s="7"/>
      <c r="AK411" s="8"/>
      <c r="AL411" s="7"/>
    </row>
    <row r="412" spans="1:38" ht="15" outlineLevel="6">
      <c r="A412" s="37">
        <v>397</v>
      </c>
      <c r="B412" s="5" t="s">
        <v>226</v>
      </c>
      <c r="C412" s="6" t="s">
        <v>334</v>
      </c>
      <c r="D412" s="6" t="s">
        <v>221</v>
      </c>
      <c r="E412" s="6" t="s">
        <v>368</v>
      </c>
      <c r="F412" s="6" t="s">
        <v>227</v>
      </c>
      <c r="G412" s="6" t="s">
        <v>9</v>
      </c>
      <c r="H412" s="6"/>
      <c r="I412" s="6"/>
      <c r="J412" s="6"/>
      <c r="K412" s="6"/>
      <c r="L412" s="6"/>
      <c r="M412" s="7">
        <v>0</v>
      </c>
      <c r="N412" s="7">
        <f>1004000-8000</f>
        <v>996000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788560</v>
      </c>
      <c r="AI412" s="8">
        <v>0</v>
      </c>
      <c r="AJ412" s="7">
        <v>0</v>
      </c>
      <c r="AK412" s="8">
        <v>0</v>
      </c>
      <c r="AL412" s="7">
        <v>0</v>
      </c>
    </row>
    <row r="413" spans="1:38" ht="51" outlineLevel="5">
      <c r="A413" s="11">
        <v>398</v>
      </c>
      <c r="B413" s="5" t="s">
        <v>369</v>
      </c>
      <c r="C413" s="6" t="s">
        <v>334</v>
      </c>
      <c r="D413" s="6" t="s">
        <v>221</v>
      </c>
      <c r="E413" s="6" t="s">
        <v>370</v>
      </c>
      <c r="F413" s="6" t="s">
        <v>9</v>
      </c>
      <c r="G413" s="6" t="s">
        <v>9</v>
      </c>
      <c r="H413" s="6"/>
      <c r="I413" s="6"/>
      <c r="J413" s="6"/>
      <c r="K413" s="6"/>
      <c r="L413" s="6"/>
      <c r="M413" s="7">
        <v>0</v>
      </c>
      <c r="N413" s="7">
        <f>N414</f>
        <v>617098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680200</v>
      </c>
      <c r="AI413" s="8">
        <v>0</v>
      </c>
      <c r="AJ413" s="7">
        <v>0</v>
      </c>
      <c r="AK413" s="8">
        <v>0</v>
      </c>
      <c r="AL413" s="7">
        <v>0</v>
      </c>
    </row>
    <row r="414" spans="1:38" ht="15" outlineLevel="6">
      <c r="A414" s="37">
        <v>399</v>
      </c>
      <c r="B414" s="5" t="s">
        <v>340</v>
      </c>
      <c r="C414" s="6" t="s">
        <v>334</v>
      </c>
      <c r="D414" s="6" t="s">
        <v>221</v>
      </c>
      <c r="E414" s="6" t="s">
        <v>370</v>
      </c>
      <c r="F414" s="6" t="s">
        <v>341</v>
      </c>
      <c r="G414" s="6" t="s">
        <v>9</v>
      </c>
      <c r="H414" s="6"/>
      <c r="I414" s="6"/>
      <c r="J414" s="6"/>
      <c r="K414" s="6"/>
      <c r="L414" s="6"/>
      <c r="M414" s="7">
        <v>0</v>
      </c>
      <c r="N414" s="7">
        <f>680200+17098-80200</f>
        <v>617098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652700</v>
      </c>
      <c r="AI414" s="8">
        <v>0</v>
      </c>
      <c r="AJ414" s="7">
        <v>0</v>
      </c>
      <c r="AK414" s="8">
        <v>0</v>
      </c>
      <c r="AL414" s="7">
        <v>0</v>
      </c>
    </row>
    <row r="415" spans="1:38" ht="38.25" outlineLevel="4">
      <c r="A415" s="11">
        <v>400</v>
      </c>
      <c r="B415" s="5" t="s">
        <v>346</v>
      </c>
      <c r="C415" s="6" t="s">
        <v>334</v>
      </c>
      <c r="D415" s="6" t="s">
        <v>221</v>
      </c>
      <c r="E415" s="6" t="s">
        <v>347</v>
      </c>
      <c r="F415" s="6" t="s">
        <v>9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v>2000000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2000000</v>
      </c>
      <c r="AI415" s="8">
        <v>0</v>
      </c>
      <c r="AJ415" s="7">
        <v>0</v>
      </c>
      <c r="AK415" s="8">
        <v>0</v>
      </c>
      <c r="AL415" s="7">
        <v>0</v>
      </c>
    </row>
    <row r="416" spans="1:38" ht="25.5" outlineLevel="5">
      <c r="A416" s="37">
        <v>401</v>
      </c>
      <c r="B416" s="5" t="s">
        <v>371</v>
      </c>
      <c r="C416" s="6" t="s">
        <v>334</v>
      </c>
      <c r="D416" s="6" t="s">
        <v>221</v>
      </c>
      <c r="E416" s="6" t="s">
        <v>372</v>
      </c>
      <c r="F416" s="6" t="s">
        <v>9</v>
      </c>
      <c r="G416" s="6" t="s">
        <v>9</v>
      </c>
      <c r="H416" s="6"/>
      <c r="I416" s="6"/>
      <c r="J416" s="6"/>
      <c r="K416" s="6"/>
      <c r="L416" s="6"/>
      <c r="M416" s="7">
        <v>0</v>
      </c>
      <c r="N416" s="7">
        <v>2000000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2000000</v>
      </c>
      <c r="AI416" s="8">
        <v>0</v>
      </c>
      <c r="AJ416" s="7">
        <v>0</v>
      </c>
      <c r="AK416" s="8">
        <v>0</v>
      </c>
      <c r="AL416" s="7">
        <v>0</v>
      </c>
    </row>
    <row r="417" spans="1:38" ht="15" outlineLevel="6">
      <c r="A417" s="11">
        <v>402</v>
      </c>
      <c r="B417" s="5" t="s">
        <v>340</v>
      </c>
      <c r="C417" s="6" t="s">
        <v>334</v>
      </c>
      <c r="D417" s="6" t="s">
        <v>221</v>
      </c>
      <c r="E417" s="6" t="s">
        <v>372</v>
      </c>
      <c r="F417" s="6" t="s">
        <v>341</v>
      </c>
      <c r="G417" s="6" t="s">
        <v>9</v>
      </c>
      <c r="H417" s="6"/>
      <c r="I417" s="6"/>
      <c r="J417" s="6"/>
      <c r="K417" s="6"/>
      <c r="L417" s="6"/>
      <c r="M417" s="7">
        <v>0</v>
      </c>
      <c r="N417" s="7">
        <v>2000000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2000000</v>
      </c>
      <c r="AI417" s="8">
        <v>0</v>
      </c>
      <c r="AJ417" s="7">
        <v>0</v>
      </c>
      <c r="AK417" s="8">
        <v>0</v>
      </c>
      <c r="AL417" s="7">
        <v>0</v>
      </c>
    </row>
    <row r="418" spans="1:38" s="14" customFormat="1" ht="14.25" outlineLevel="2">
      <c r="A418" s="37">
        <v>403</v>
      </c>
      <c r="B418" s="21" t="s">
        <v>469</v>
      </c>
      <c r="C418" s="18" t="s">
        <v>334</v>
      </c>
      <c r="D418" s="18" t="s">
        <v>373</v>
      </c>
      <c r="E418" s="18" t="s">
        <v>8</v>
      </c>
      <c r="F418" s="18" t="s">
        <v>9</v>
      </c>
      <c r="G418" s="18" t="s">
        <v>9</v>
      </c>
      <c r="H418" s="18"/>
      <c r="I418" s="18"/>
      <c r="J418" s="18"/>
      <c r="K418" s="18"/>
      <c r="L418" s="18"/>
      <c r="M418" s="19">
        <v>0</v>
      </c>
      <c r="N418" s="19">
        <f>N419</f>
        <v>8198954.37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8875200</v>
      </c>
      <c r="AI418" s="20">
        <v>0</v>
      </c>
      <c r="AJ418" s="19">
        <v>0</v>
      </c>
      <c r="AK418" s="20">
        <v>0</v>
      </c>
      <c r="AL418" s="19">
        <v>0</v>
      </c>
    </row>
    <row r="419" spans="1:38" ht="38.25" customHeight="1" outlineLevel="3">
      <c r="A419" s="11">
        <v>404</v>
      </c>
      <c r="B419" s="5" t="s">
        <v>232</v>
      </c>
      <c r="C419" s="6" t="s">
        <v>334</v>
      </c>
      <c r="D419" s="6" t="s">
        <v>373</v>
      </c>
      <c r="E419" s="6" t="s">
        <v>233</v>
      </c>
      <c r="F419" s="6" t="s">
        <v>9</v>
      </c>
      <c r="G419" s="6" t="s">
        <v>9</v>
      </c>
      <c r="H419" s="6"/>
      <c r="I419" s="6"/>
      <c r="J419" s="6"/>
      <c r="K419" s="6"/>
      <c r="L419" s="6"/>
      <c r="M419" s="7">
        <v>0</v>
      </c>
      <c r="N419" s="7">
        <f>N420</f>
        <v>8198954.37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8875200</v>
      </c>
      <c r="AI419" s="8">
        <v>0</v>
      </c>
      <c r="AJ419" s="7">
        <v>0</v>
      </c>
      <c r="AK419" s="8">
        <v>0</v>
      </c>
      <c r="AL419" s="7">
        <v>0</v>
      </c>
    </row>
    <row r="420" spans="1:38" ht="51" outlineLevel="4">
      <c r="A420" s="37">
        <v>405</v>
      </c>
      <c r="B420" s="5" t="s">
        <v>374</v>
      </c>
      <c r="C420" s="6" t="s">
        <v>334</v>
      </c>
      <c r="D420" s="6" t="s">
        <v>373</v>
      </c>
      <c r="E420" s="6" t="s">
        <v>375</v>
      </c>
      <c r="F420" s="6" t="s">
        <v>9</v>
      </c>
      <c r="G420" s="6" t="s">
        <v>9</v>
      </c>
      <c r="H420" s="6"/>
      <c r="I420" s="6"/>
      <c r="J420" s="6"/>
      <c r="K420" s="6"/>
      <c r="L420" s="6"/>
      <c r="M420" s="7">
        <v>0</v>
      </c>
      <c r="N420" s="7">
        <f>N421+N424+N428+N430+N432</f>
        <v>8198954.37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8875200</v>
      </c>
      <c r="AI420" s="8">
        <v>0</v>
      </c>
      <c r="AJ420" s="7">
        <v>0</v>
      </c>
      <c r="AK420" s="8">
        <v>0</v>
      </c>
      <c r="AL420" s="7">
        <v>0</v>
      </c>
    </row>
    <row r="421" spans="1:38" ht="25.5" outlineLevel="5">
      <c r="A421" s="11">
        <v>406</v>
      </c>
      <c r="B421" s="5" t="s">
        <v>21</v>
      </c>
      <c r="C421" s="6" t="s">
        <v>334</v>
      </c>
      <c r="D421" s="6" t="s">
        <v>373</v>
      </c>
      <c r="E421" s="6" t="s">
        <v>376</v>
      </c>
      <c r="F421" s="6" t="s">
        <v>9</v>
      </c>
      <c r="G421" s="6" t="s">
        <v>9</v>
      </c>
      <c r="H421" s="6"/>
      <c r="I421" s="6"/>
      <c r="J421" s="6"/>
      <c r="K421" s="6"/>
      <c r="L421" s="6"/>
      <c r="M421" s="7">
        <v>0</v>
      </c>
      <c r="N421" s="7">
        <f>N422+N423</f>
        <v>1300000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1300000</v>
      </c>
      <c r="AI421" s="8">
        <v>0</v>
      </c>
      <c r="AJ421" s="7">
        <v>0</v>
      </c>
      <c r="AK421" s="8">
        <v>0</v>
      </c>
      <c r="AL421" s="7">
        <v>0</v>
      </c>
    </row>
    <row r="422" spans="1:38" ht="25.5" outlineLevel="6">
      <c r="A422" s="37">
        <v>407</v>
      </c>
      <c r="B422" s="5" t="s">
        <v>18</v>
      </c>
      <c r="C422" s="6" t="s">
        <v>334</v>
      </c>
      <c r="D422" s="6" t="s">
        <v>373</v>
      </c>
      <c r="E422" s="6" t="s">
        <v>376</v>
      </c>
      <c r="F422" s="6" t="s">
        <v>19</v>
      </c>
      <c r="G422" s="6" t="s">
        <v>9</v>
      </c>
      <c r="H422" s="6"/>
      <c r="I422" s="6"/>
      <c r="J422" s="6"/>
      <c r="K422" s="6"/>
      <c r="L422" s="6"/>
      <c r="M422" s="7">
        <v>0</v>
      </c>
      <c r="N422" s="7">
        <v>1269749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1269749</v>
      </c>
      <c r="AI422" s="8">
        <v>0</v>
      </c>
      <c r="AJ422" s="7">
        <v>0</v>
      </c>
      <c r="AK422" s="8">
        <v>0</v>
      </c>
      <c r="AL422" s="7">
        <v>0</v>
      </c>
    </row>
    <row r="423" spans="1:38" ht="38.25" outlineLevel="6">
      <c r="A423" s="11">
        <v>408</v>
      </c>
      <c r="B423" s="5" t="s">
        <v>23</v>
      </c>
      <c r="C423" s="6" t="s">
        <v>334</v>
      </c>
      <c r="D423" s="6" t="s">
        <v>373</v>
      </c>
      <c r="E423" s="6" t="s">
        <v>376</v>
      </c>
      <c r="F423" s="6" t="s">
        <v>24</v>
      </c>
      <c r="G423" s="6" t="s">
        <v>9</v>
      </c>
      <c r="H423" s="6"/>
      <c r="I423" s="6"/>
      <c r="J423" s="6"/>
      <c r="K423" s="6"/>
      <c r="L423" s="6"/>
      <c r="M423" s="7">
        <v>0</v>
      </c>
      <c r="N423" s="7">
        <v>30251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30251</v>
      </c>
      <c r="AI423" s="8">
        <v>0</v>
      </c>
      <c r="AJ423" s="7">
        <v>0</v>
      </c>
      <c r="AK423" s="8">
        <v>0</v>
      </c>
      <c r="AL423" s="7">
        <v>0</v>
      </c>
    </row>
    <row r="424" spans="1:38" ht="38.25" outlineLevel="5">
      <c r="A424" s="37">
        <v>409</v>
      </c>
      <c r="B424" s="5" t="s">
        <v>377</v>
      </c>
      <c r="C424" s="6" t="s">
        <v>334</v>
      </c>
      <c r="D424" s="6" t="s">
        <v>373</v>
      </c>
      <c r="E424" s="6" t="s">
        <v>378</v>
      </c>
      <c r="F424" s="6" t="s">
        <v>9</v>
      </c>
      <c r="G424" s="6" t="s">
        <v>9</v>
      </c>
      <c r="H424" s="6"/>
      <c r="I424" s="6"/>
      <c r="J424" s="6"/>
      <c r="K424" s="6"/>
      <c r="L424" s="6"/>
      <c r="M424" s="7">
        <v>0</v>
      </c>
      <c r="N424" s="7">
        <f>N425+N426+N427</f>
        <v>6658472.37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7269200</v>
      </c>
      <c r="AI424" s="8">
        <v>0</v>
      </c>
      <c r="AJ424" s="7">
        <v>0</v>
      </c>
      <c r="AK424" s="8">
        <v>0</v>
      </c>
      <c r="AL424" s="7">
        <v>0</v>
      </c>
    </row>
    <row r="425" spans="1:38" ht="25.5" outlineLevel="6">
      <c r="A425" s="11">
        <v>410</v>
      </c>
      <c r="B425" s="5" t="s">
        <v>90</v>
      </c>
      <c r="C425" s="6" t="s">
        <v>334</v>
      </c>
      <c r="D425" s="6" t="s">
        <v>373</v>
      </c>
      <c r="E425" s="6" t="s">
        <v>378</v>
      </c>
      <c r="F425" s="6" t="s">
        <v>91</v>
      </c>
      <c r="G425" s="6" t="s">
        <v>9</v>
      </c>
      <c r="H425" s="6"/>
      <c r="I425" s="6"/>
      <c r="J425" s="6"/>
      <c r="K425" s="6"/>
      <c r="L425" s="6"/>
      <c r="M425" s="7">
        <v>0</v>
      </c>
      <c r="N425" s="7">
        <f>5476700-590000</f>
        <v>4886700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5476700</v>
      </c>
      <c r="AI425" s="8">
        <v>0</v>
      </c>
      <c r="AJ425" s="7">
        <v>0</v>
      </c>
      <c r="AK425" s="8">
        <v>0</v>
      </c>
      <c r="AL425" s="7">
        <v>0</v>
      </c>
    </row>
    <row r="426" spans="1:38" ht="38.25" outlineLevel="6">
      <c r="A426" s="37">
        <v>411</v>
      </c>
      <c r="B426" s="5" t="s">
        <v>23</v>
      </c>
      <c r="C426" s="6" t="s">
        <v>334</v>
      </c>
      <c r="D426" s="6" t="s">
        <v>373</v>
      </c>
      <c r="E426" s="6" t="s">
        <v>378</v>
      </c>
      <c r="F426" s="6" t="s">
        <v>24</v>
      </c>
      <c r="G426" s="6" t="s">
        <v>9</v>
      </c>
      <c r="H426" s="6"/>
      <c r="I426" s="6"/>
      <c r="J426" s="6"/>
      <c r="K426" s="6"/>
      <c r="L426" s="6"/>
      <c r="M426" s="7">
        <v>0</v>
      </c>
      <c r="N426" s="7">
        <f>1790100-17098-3629.63-2585</f>
        <v>1766787.37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1790100</v>
      </c>
      <c r="AI426" s="8">
        <v>0</v>
      </c>
      <c r="AJ426" s="7">
        <v>0</v>
      </c>
      <c r="AK426" s="8">
        <v>0</v>
      </c>
      <c r="AL426" s="7">
        <v>0</v>
      </c>
    </row>
    <row r="427" spans="1:38" ht="15" outlineLevel="6">
      <c r="A427" s="11">
        <v>412</v>
      </c>
      <c r="B427" s="5" t="s">
        <v>25</v>
      </c>
      <c r="C427" s="6" t="s">
        <v>334</v>
      </c>
      <c r="D427" s="6" t="s">
        <v>373</v>
      </c>
      <c r="E427" s="6" t="s">
        <v>378</v>
      </c>
      <c r="F427" s="6" t="s">
        <v>26</v>
      </c>
      <c r="G427" s="6" t="s">
        <v>9</v>
      </c>
      <c r="H427" s="6"/>
      <c r="I427" s="6"/>
      <c r="J427" s="6"/>
      <c r="K427" s="6"/>
      <c r="L427" s="6"/>
      <c r="M427" s="7">
        <v>0</v>
      </c>
      <c r="N427" s="7">
        <f>2400+2585</f>
        <v>4985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2400</v>
      </c>
      <c r="AI427" s="8">
        <v>0</v>
      </c>
      <c r="AJ427" s="7">
        <v>0</v>
      </c>
      <c r="AK427" s="8">
        <v>0</v>
      </c>
      <c r="AL427" s="7">
        <v>0</v>
      </c>
    </row>
    <row r="428" spans="1:38" ht="25.5" outlineLevel="5">
      <c r="A428" s="37">
        <v>413</v>
      </c>
      <c r="B428" s="5" t="s">
        <v>379</v>
      </c>
      <c r="C428" s="6" t="s">
        <v>334</v>
      </c>
      <c r="D428" s="6" t="s">
        <v>373</v>
      </c>
      <c r="E428" s="6" t="s">
        <v>380</v>
      </c>
      <c r="F428" s="6" t="s">
        <v>9</v>
      </c>
      <c r="G428" s="6" t="s">
        <v>9</v>
      </c>
      <c r="H428" s="6"/>
      <c r="I428" s="6"/>
      <c r="J428" s="6"/>
      <c r="K428" s="6"/>
      <c r="L428" s="6"/>
      <c r="M428" s="7">
        <v>0</v>
      </c>
      <c r="N428" s="7">
        <f>N429</f>
        <v>100000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100000</v>
      </c>
      <c r="AI428" s="8">
        <v>0</v>
      </c>
      <c r="AJ428" s="7">
        <v>0</v>
      </c>
      <c r="AK428" s="8">
        <v>0</v>
      </c>
      <c r="AL428" s="7">
        <v>0</v>
      </c>
    </row>
    <row r="429" spans="1:38" ht="38.25" outlineLevel="6">
      <c r="A429" s="11">
        <v>414</v>
      </c>
      <c r="B429" s="5" t="s">
        <v>23</v>
      </c>
      <c r="C429" s="6" t="s">
        <v>334</v>
      </c>
      <c r="D429" s="6" t="s">
        <v>373</v>
      </c>
      <c r="E429" s="6" t="s">
        <v>380</v>
      </c>
      <c r="F429" s="6" t="s">
        <v>24</v>
      </c>
      <c r="G429" s="6" t="s">
        <v>9</v>
      </c>
      <c r="H429" s="6"/>
      <c r="I429" s="6"/>
      <c r="J429" s="6"/>
      <c r="K429" s="6"/>
      <c r="L429" s="6"/>
      <c r="M429" s="7">
        <v>0</v>
      </c>
      <c r="N429" s="7">
        <v>100000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100000</v>
      </c>
      <c r="AI429" s="8">
        <v>0</v>
      </c>
      <c r="AJ429" s="7">
        <v>0</v>
      </c>
      <c r="AK429" s="8">
        <v>0</v>
      </c>
      <c r="AL429" s="7">
        <v>0</v>
      </c>
    </row>
    <row r="430" spans="1:38" ht="38.25" outlineLevel="5">
      <c r="A430" s="37">
        <v>415</v>
      </c>
      <c r="B430" s="5" t="s">
        <v>381</v>
      </c>
      <c r="C430" s="6" t="s">
        <v>334</v>
      </c>
      <c r="D430" s="6" t="s">
        <v>373</v>
      </c>
      <c r="E430" s="6" t="s">
        <v>382</v>
      </c>
      <c r="F430" s="6" t="s">
        <v>9</v>
      </c>
      <c r="G430" s="6" t="s">
        <v>9</v>
      </c>
      <c r="H430" s="6"/>
      <c r="I430" s="6"/>
      <c r="J430" s="6"/>
      <c r="K430" s="6"/>
      <c r="L430" s="6"/>
      <c r="M430" s="7">
        <v>0</v>
      </c>
      <c r="N430" s="7">
        <f>N431</f>
        <v>106000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106000</v>
      </c>
      <c r="AI430" s="8">
        <v>0</v>
      </c>
      <c r="AJ430" s="7">
        <v>0</v>
      </c>
      <c r="AK430" s="8">
        <v>0</v>
      </c>
      <c r="AL430" s="7">
        <v>0</v>
      </c>
    </row>
    <row r="431" spans="1:38" ht="26.25" customHeight="1" outlineLevel="6">
      <c r="A431" s="11">
        <v>416</v>
      </c>
      <c r="B431" s="5" t="s">
        <v>383</v>
      </c>
      <c r="C431" s="6" t="s">
        <v>334</v>
      </c>
      <c r="D431" s="6" t="s">
        <v>373</v>
      </c>
      <c r="E431" s="6" t="s">
        <v>382</v>
      </c>
      <c r="F431" s="6" t="s">
        <v>384</v>
      </c>
      <c r="G431" s="6" t="s">
        <v>9</v>
      </c>
      <c r="H431" s="6"/>
      <c r="I431" s="6"/>
      <c r="J431" s="6"/>
      <c r="K431" s="6"/>
      <c r="L431" s="6"/>
      <c r="M431" s="7">
        <v>0</v>
      </c>
      <c r="N431" s="7">
        <v>106000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106000</v>
      </c>
      <c r="AI431" s="8">
        <v>0</v>
      </c>
      <c r="AJ431" s="7">
        <v>0</v>
      </c>
      <c r="AK431" s="8">
        <v>0</v>
      </c>
      <c r="AL431" s="7">
        <v>0</v>
      </c>
    </row>
    <row r="432" spans="1:38" ht="15" outlineLevel="5">
      <c r="A432" s="37">
        <v>417</v>
      </c>
      <c r="B432" s="5" t="s">
        <v>385</v>
      </c>
      <c r="C432" s="6" t="s">
        <v>334</v>
      </c>
      <c r="D432" s="6" t="s">
        <v>373</v>
      </c>
      <c r="E432" s="6" t="s">
        <v>386</v>
      </c>
      <c r="F432" s="6" t="s">
        <v>9</v>
      </c>
      <c r="G432" s="6" t="s">
        <v>9</v>
      </c>
      <c r="H432" s="6"/>
      <c r="I432" s="6"/>
      <c r="J432" s="6"/>
      <c r="K432" s="6"/>
      <c r="L432" s="6"/>
      <c r="M432" s="7">
        <v>0</v>
      </c>
      <c r="N432" s="7">
        <f>N433</f>
        <v>34482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100000</v>
      </c>
      <c r="AI432" s="8">
        <v>0</v>
      </c>
      <c r="AJ432" s="7">
        <v>0</v>
      </c>
      <c r="AK432" s="8">
        <v>0</v>
      </c>
      <c r="AL432" s="7">
        <v>0</v>
      </c>
    </row>
    <row r="433" spans="1:38" ht="15" outlineLevel="6">
      <c r="A433" s="11">
        <v>418</v>
      </c>
      <c r="B433" s="5" t="s">
        <v>387</v>
      </c>
      <c r="C433" s="6" t="s">
        <v>334</v>
      </c>
      <c r="D433" s="6" t="s">
        <v>373</v>
      </c>
      <c r="E433" s="6" t="s">
        <v>386</v>
      </c>
      <c r="F433" s="6" t="s">
        <v>388</v>
      </c>
      <c r="G433" s="6" t="s">
        <v>9</v>
      </c>
      <c r="H433" s="6"/>
      <c r="I433" s="6"/>
      <c r="J433" s="6"/>
      <c r="K433" s="6"/>
      <c r="L433" s="6"/>
      <c r="M433" s="7">
        <v>0</v>
      </c>
      <c r="N433" s="7">
        <f>100000-65518</f>
        <v>34482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100000</v>
      </c>
      <c r="AI433" s="8">
        <v>0</v>
      </c>
      <c r="AJ433" s="7">
        <v>0</v>
      </c>
      <c r="AK433" s="8">
        <v>0</v>
      </c>
      <c r="AL433" s="7">
        <v>0</v>
      </c>
    </row>
    <row r="434" spans="1:38" s="14" customFormat="1" ht="14.25" outlineLevel="1">
      <c r="A434" s="37">
        <v>419</v>
      </c>
      <c r="B434" s="21" t="s">
        <v>470</v>
      </c>
      <c r="C434" s="18" t="s">
        <v>334</v>
      </c>
      <c r="D434" s="18" t="s">
        <v>389</v>
      </c>
      <c r="E434" s="18" t="s">
        <v>8</v>
      </c>
      <c r="F434" s="18" t="s">
        <v>9</v>
      </c>
      <c r="G434" s="18" t="s">
        <v>9</v>
      </c>
      <c r="H434" s="18"/>
      <c r="I434" s="18"/>
      <c r="J434" s="18"/>
      <c r="K434" s="18"/>
      <c r="L434" s="18"/>
      <c r="M434" s="19">
        <v>0</v>
      </c>
      <c r="N434" s="19">
        <f>N435+N442</f>
        <v>3384796.66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1800000</v>
      </c>
      <c r="AI434" s="20">
        <v>0</v>
      </c>
      <c r="AJ434" s="19">
        <v>0</v>
      </c>
      <c r="AK434" s="20">
        <v>0</v>
      </c>
      <c r="AL434" s="19">
        <v>0</v>
      </c>
    </row>
    <row r="435" spans="1:38" s="14" customFormat="1" ht="14.25" outlineLevel="2">
      <c r="A435" s="11">
        <v>420</v>
      </c>
      <c r="B435" s="21" t="s">
        <v>471</v>
      </c>
      <c r="C435" s="18" t="s">
        <v>334</v>
      </c>
      <c r="D435" s="18" t="s">
        <v>390</v>
      </c>
      <c r="E435" s="18" t="s">
        <v>8</v>
      </c>
      <c r="F435" s="18" t="s">
        <v>9</v>
      </c>
      <c r="G435" s="18" t="s">
        <v>9</v>
      </c>
      <c r="H435" s="18"/>
      <c r="I435" s="18"/>
      <c r="J435" s="18"/>
      <c r="K435" s="18"/>
      <c r="L435" s="18"/>
      <c r="M435" s="19">
        <v>0</v>
      </c>
      <c r="N435" s="19">
        <f>N436</f>
        <v>1886019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1800000</v>
      </c>
      <c r="AI435" s="20">
        <v>0</v>
      </c>
      <c r="AJ435" s="19">
        <v>0</v>
      </c>
      <c r="AK435" s="20">
        <v>0</v>
      </c>
      <c r="AL435" s="19">
        <v>0</v>
      </c>
    </row>
    <row r="436" spans="1:38" ht="51" outlineLevel="3">
      <c r="A436" s="37">
        <v>421</v>
      </c>
      <c r="B436" s="5" t="s">
        <v>391</v>
      </c>
      <c r="C436" s="6" t="s">
        <v>334</v>
      </c>
      <c r="D436" s="6" t="s">
        <v>390</v>
      </c>
      <c r="E436" s="6" t="s">
        <v>392</v>
      </c>
      <c r="F436" s="6" t="s">
        <v>9</v>
      </c>
      <c r="G436" s="6" t="s">
        <v>9</v>
      </c>
      <c r="H436" s="6"/>
      <c r="I436" s="6"/>
      <c r="J436" s="6"/>
      <c r="K436" s="6"/>
      <c r="L436" s="6"/>
      <c r="M436" s="7">
        <v>0</v>
      </c>
      <c r="N436" s="7">
        <f>N437</f>
        <v>1886019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1800000</v>
      </c>
      <c r="AI436" s="8">
        <v>0</v>
      </c>
      <c r="AJ436" s="7">
        <v>0</v>
      </c>
      <c r="AK436" s="8">
        <v>0</v>
      </c>
      <c r="AL436" s="7">
        <v>0</v>
      </c>
    </row>
    <row r="437" spans="1:38" ht="38.25" outlineLevel="4">
      <c r="A437" s="11">
        <v>422</v>
      </c>
      <c r="B437" s="5" t="s">
        <v>393</v>
      </c>
      <c r="C437" s="6" t="s">
        <v>334</v>
      </c>
      <c r="D437" s="6" t="s">
        <v>390</v>
      </c>
      <c r="E437" s="6" t="s">
        <v>394</v>
      </c>
      <c r="F437" s="6" t="s">
        <v>9</v>
      </c>
      <c r="G437" s="6" t="s">
        <v>9</v>
      </c>
      <c r="H437" s="6"/>
      <c r="I437" s="6"/>
      <c r="J437" s="6"/>
      <c r="K437" s="6"/>
      <c r="L437" s="6"/>
      <c r="M437" s="7">
        <v>0</v>
      </c>
      <c r="N437" s="7">
        <f>N438+N440</f>
        <v>1886019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1800000</v>
      </c>
      <c r="AI437" s="8">
        <v>0</v>
      </c>
      <c r="AJ437" s="7">
        <v>0</v>
      </c>
      <c r="AK437" s="8">
        <v>0</v>
      </c>
      <c r="AL437" s="7">
        <v>0</v>
      </c>
    </row>
    <row r="438" spans="1:38" ht="38.25" outlineLevel="5">
      <c r="A438" s="37">
        <v>423</v>
      </c>
      <c r="B438" s="5" t="s">
        <v>395</v>
      </c>
      <c r="C438" s="6" t="s">
        <v>334</v>
      </c>
      <c r="D438" s="6" t="s">
        <v>390</v>
      </c>
      <c r="E438" s="6" t="s">
        <v>396</v>
      </c>
      <c r="F438" s="6" t="s">
        <v>9</v>
      </c>
      <c r="G438" s="6" t="s">
        <v>9</v>
      </c>
      <c r="H438" s="6"/>
      <c r="I438" s="6"/>
      <c r="J438" s="6"/>
      <c r="K438" s="6"/>
      <c r="L438" s="6"/>
      <c r="M438" s="7">
        <v>0</v>
      </c>
      <c r="N438" s="7">
        <f>N439</f>
        <v>1594019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1600000</v>
      </c>
      <c r="AI438" s="8">
        <v>0</v>
      </c>
      <c r="AJ438" s="7">
        <v>0</v>
      </c>
      <c r="AK438" s="8">
        <v>0</v>
      </c>
      <c r="AL438" s="7">
        <v>0</v>
      </c>
    </row>
    <row r="439" spans="1:38" ht="15" outlineLevel="6">
      <c r="A439" s="11">
        <v>424</v>
      </c>
      <c r="B439" s="5" t="s">
        <v>340</v>
      </c>
      <c r="C439" s="6" t="s">
        <v>334</v>
      </c>
      <c r="D439" s="6" t="s">
        <v>390</v>
      </c>
      <c r="E439" s="6" t="s">
        <v>396</v>
      </c>
      <c r="F439" s="6" t="s">
        <v>341</v>
      </c>
      <c r="G439" s="6" t="s">
        <v>9</v>
      </c>
      <c r="H439" s="6"/>
      <c r="I439" s="6"/>
      <c r="J439" s="6"/>
      <c r="K439" s="6"/>
      <c r="L439" s="6"/>
      <c r="M439" s="7">
        <v>0</v>
      </c>
      <c r="N439" s="7">
        <f>1600000-5981</f>
        <v>1594019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1600000</v>
      </c>
      <c r="AI439" s="8">
        <v>0</v>
      </c>
      <c r="AJ439" s="7">
        <v>0</v>
      </c>
      <c r="AK439" s="8">
        <v>0</v>
      </c>
      <c r="AL439" s="7">
        <v>0</v>
      </c>
    </row>
    <row r="440" spans="1:38" ht="38.25" outlineLevel="5">
      <c r="A440" s="37">
        <v>425</v>
      </c>
      <c r="B440" s="5" t="s">
        <v>397</v>
      </c>
      <c r="C440" s="6" t="s">
        <v>334</v>
      </c>
      <c r="D440" s="6" t="s">
        <v>390</v>
      </c>
      <c r="E440" s="6" t="s">
        <v>398</v>
      </c>
      <c r="F440" s="6" t="s">
        <v>9</v>
      </c>
      <c r="G440" s="6" t="s">
        <v>9</v>
      </c>
      <c r="H440" s="6"/>
      <c r="I440" s="6"/>
      <c r="J440" s="6"/>
      <c r="K440" s="6"/>
      <c r="L440" s="6"/>
      <c r="M440" s="7">
        <v>0</v>
      </c>
      <c r="N440" s="7">
        <f>N441</f>
        <v>292000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200000</v>
      </c>
      <c r="AI440" s="8">
        <v>0</v>
      </c>
      <c r="AJ440" s="7">
        <v>0</v>
      </c>
      <c r="AK440" s="8">
        <v>0</v>
      </c>
      <c r="AL440" s="7">
        <v>0</v>
      </c>
    </row>
    <row r="441" spans="1:38" ht="15" outlineLevel="6">
      <c r="A441" s="11">
        <v>426</v>
      </c>
      <c r="B441" s="5" t="s">
        <v>340</v>
      </c>
      <c r="C441" s="6" t="s">
        <v>334</v>
      </c>
      <c r="D441" s="6" t="s">
        <v>390</v>
      </c>
      <c r="E441" s="6" t="s">
        <v>398</v>
      </c>
      <c r="F441" s="6" t="s">
        <v>341</v>
      </c>
      <c r="G441" s="6" t="s">
        <v>9</v>
      </c>
      <c r="H441" s="6"/>
      <c r="I441" s="6"/>
      <c r="J441" s="6"/>
      <c r="K441" s="6"/>
      <c r="L441" s="6"/>
      <c r="M441" s="7">
        <v>0</v>
      </c>
      <c r="N441" s="7">
        <f>200000+92000</f>
        <v>292000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200000</v>
      </c>
      <c r="AI441" s="8">
        <v>0</v>
      </c>
      <c r="AJ441" s="7">
        <v>0</v>
      </c>
      <c r="AK441" s="8">
        <v>0</v>
      </c>
      <c r="AL441" s="7">
        <v>0</v>
      </c>
    </row>
    <row r="442" spans="1:38" ht="15" outlineLevel="6">
      <c r="A442" s="37">
        <v>427</v>
      </c>
      <c r="B442" s="38" t="s">
        <v>492</v>
      </c>
      <c r="C442" s="6" t="s">
        <v>334</v>
      </c>
      <c r="D442" s="40" t="s">
        <v>497</v>
      </c>
      <c r="E442" s="40" t="s">
        <v>8</v>
      </c>
      <c r="F442" s="40" t="s">
        <v>9</v>
      </c>
      <c r="G442" s="40"/>
      <c r="H442" s="40"/>
      <c r="I442" s="40"/>
      <c r="J442" s="40"/>
      <c r="K442" s="41">
        <v>0</v>
      </c>
      <c r="L442" s="41">
        <f>L443</f>
        <v>1515000</v>
      </c>
      <c r="M442" s="7"/>
      <c r="N442" s="19">
        <f>N443</f>
        <v>1498777.66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8"/>
      <c r="AJ442" s="7"/>
      <c r="AK442" s="8"/>
      <c r="AL442" s="7"/>
    </row>
    <row r="443" spans="1:38" ht="51" outlineLevel="6">
      <c r="A443" s="11">
        <v>428</v>
      </c>
      <c r="B443" s="39" t="s">
        <v>493</v>
      </c>
      <c r="C443" s="6" t="s">
        <v>334</v>
      </c>
      <c r="D443" s="42" t="s">
        <v>497</v>
      </c>
      <c r="E443" s="42" t="s">
        <v>392</v>
      </c>
      <c r="F443" s="42" t="s">
        <v>9</v>
      </c>
      <c r="G443" s="42"/>
      <c r="H443" s="42"/>
      <c r="I443" s="42"/>
      <c r="J443" s="42"/>
      <c r="K443" s="43">
        <v>0</v>
      </c>
      <c r="L443" s="43">
        <f>L449</f>
        <v>1515000</v>
      </c>
      <c r="M443" s="7"/>
      <c r="N443" s="7">
        <f>N449+N444</f>
        <v>1498777.66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8"/>
      <c r="AJ443" s="7"/>
      <c r="AK443" s="8"/>
      <c r="AL443" s="7"/>
    </row>
    <row r="444" spans="1:38" ht="25.5" outlineLevel="6">
      <c r="A444" s="37">
        <v>429</v>
      </c>
      <c r="B444" s="39" t="s">
        <v>544</v>
      </c>
      <c r="C444" s="6" t="s">
        <v>334</v>
      </c>
      <c r="D444" s="42" t="s">
        <v>497</v>
      </c>
      <c r="E444" s="42" t="s">
        <v>394</v>
      </c>
      <c r="F444" s="42" t="s">
        <v>9</v>
      </c>
      <c r="G444" s="42"/>
      <c r="H444" s="42"/>
      <c r="I444" s="42"/>
      <c r="J444" s="42"/>
      <c r="K444" s="43"/>
      <c r="L444" s="43"/>
      <c r="M444" s="7"/>
      <c r="N444" s="7">
        <f>N445+N447</f>
        <v>57600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8"/>
      <c r="AJ444" s="7"/>
      <c r="AK444" s="8"/>
      <c r="AL444" s="7"/>
    </row>
    <row r="445" spans="1:38" ht="38.25" outlineLevel="6">
      <c r="A445" s="11">
        <v>430</v>
      </c>
      <c r="B445" s="39" t="s">
        <v>546</v>
      </c>
      <c r="C445" s="6" t="s">
        <v>334</v>
      </c>
      <c r="D445" s="42" t="s">
        <v>497</v>
      </c>
      <c r="E445" s="42" t="s">
        <v>543</v>
      </c>
      <c r="F445" s="42" t="s">
        <v>9</v>
      </c>
      <c r="G445" s="42"/>
      <c r="H445" s="42"/>
      <c r="I445" s="42"/>
      <c r="J445" s="42"/>
      <c r="K445" s="43"/>
      <c r="L445" s="43"/>
      <c r="M445" s="7"/>
      <c r="N445" s="7">
        <f>N446</f>
        <v>47600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8"/>
      <c r="AJ445" s="7"/>
      <c r="AK445" s="8"/>
      <c r="AL445" s="7"/>
    </row>
    <row r="446" spans="1:38" ht="15" outlineLevel="6">
      <c r="A446" s="37">
        <v>431</v>
      </c>
      <c r="B446" s="44" t="s">
        <v>542</v>
      </c>
      <c r="C446" s="6" t="s">
        <v>334</v>
      </c>
      <c r="D446" s="42" t="s">
        <v>497</v>
      </c>
      <c r="E446" s="42" t="s">
        <v>543</v>
      </c>
      <c r="F446" s="42" t="s">
        <v>341</v>
      </c>
      <c r="G446" s="42"/>
      <c r="H446" s="42"/>
      <c r="I446" s="42"/>
      <c r="J446" s="42"/>
      <c r="K446" s="43"/>
      <c r="L446" s="43"/>
      <c r="M446" s="7"/>
      <c r="N446" s="7">
        <v>47600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8"/>
      <c r="AJ446" s="7"/>
      <c r="AK446" s="8"/>
      <c r="AL446" s="7"/>
    </row>
    <row r="447" spans="1:38" ht="51" outlineLevel="6">
      <c r="A447" s="11">
        <v>432</v>
      </c>
      <c r="B447" s="39" t="s">
        <v>547</v>
      </c>
      <c r="C447" s="6" t="s">
        <v>334</v>
      </c>
      <c r="D447" s="42" t="s">
        <v>497</v>
      </c>
      <c r="E447" s="42" t="s">
        <v>545</v>
      </c>
      <c r="F447" s="42" t="s">
        <v>9</v>
      </c>
      <c r="G447" s="42"/>
      <c r="H447" s="42"/>
      <c r="I447" s="42"/>
      <c r="J447" s="42"/>
      <c r="K447" s="43"/>
      <c r="L447" s="43"/>
      <c r="M447" s="7"/>
      <c r="N447" s="7">
        <f>N448</f>
        <v>10000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8"/>
      <c r="AJ447" s="7"/>
      <c r="AK447" s="8"/>
      <c r="AL447" s="7"/>
    </row>
    <row r="448" spans="1:38" ht="15" outlineLevel="6">
      <c r="A448" s="37">
        <v>433</v>
      </c>
      <c r="B448" s="44" t="s">
        <v>542</v>
      </c>
      <c r="C448" s="6" t="s">
        <v>334</v>
      </c>
      <c r="D448" s="42" t="s">
        <v>497</v>
      </c>
      <c r="E448" s="42" t="s">
        <v>545</v>
      </c>
      <c r="F448" s="42" t="s">
        <v>341</v>
      </c>
      <c r="G448" s="42"/>
      <c r="H448" s="42"/>
      <c r="I448" s="42"/>
      <c r="J448" s="42"/>
      <c r="K448" s="43"/>
      <c r="L448" s="43"/>
      <c r="M448" s="7"/>
      <c r="N448" s="7">
        <v>10000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8"/>
      <c r="AJ448" s="7"/>
      <c r="AK448" s="8"/>
      <c r="AL448" s="7"/>
    </row>
    <row r="449" spans="1:38" ht="25.5" outlineLevel="6">
      <c r="A449" s="11">
        <v>434</v>
      </c>
      <c r="B449" s="39" t="s">
        <v>494</v>
      </c>
      <c r="C449" s="6" t="s">
        <v>334</v>
      </c>
      <c r="D449" s="42" t="s">
        <v>497</v>
      </c>
      <c r="E449" s="42" t="s">
        <v>498</v>
      </c>
      <c r="F449" s="42" t="s">
        <v>9</v>
      </c>
      <c r="G449" s="42"/>
      <c r="H449" s="42"/>
      <c r="I449" s="42"/>
      <c r="J449" s="42"/>
      <c r="K449" s="43">
        <v>0</v>
      </c>
      <c r="L449" s="43">
        <f>L454+L456</f>
        <v>1515000</v>
      </c>
      <c r="M449" s="7"/>
      <c r="N449" s="7">
        <f>N452+N454+N450</f>
        <v>1441177.66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8"/>
      <c r="AJ449" s="7"/>
      <c r="AK449" s="8"/>
      <c r="AL449" s="7"/>
    </row>
    <row r="450" spans="1:38" ht="15" outlineLevel="6">
      <c r="A450" s="37">
        <v>435</v>
      </c>
      <c r="B450" s="39" t="s">
        <v>495</v>
      </c>
      <c r="C450" s="6" t="s">
        <v>334</v>
      </c>
      <c r="D450" s="42" t="s">
        <v>497</v>
      </c>
      <c r="E450" s="42" t="s">
        <v>541</v>
      </c>
      <c r="F450" s="42" t="s">
        <v>9</v>
      </c>
      <c r="G450" s="42"/>
      <c r="H450" s="42"/>
      <c r="I450" s="42"/>
      <c r="J450" s="42"/>
      <c r="K450" s="43"/>
      <c r="L450" s="43"/>
      <c r="M450" s="7"/>
      <c r="N450" s="7">
        <f>N451</f>
        <v>746214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8"/>
      <c r="AJ450" s="7"/>
      <c r="AK450" s="8"/>
      <c r="AL450" s="7"/>
    </row>
    <row r="451" spans="1:38" ht="15" outlineLevel="6">
      <c r="A451" s="11">
        <v>436</v>
      </c>
      <c r="B451" s="44" t="s">
        <v>542</v>
      </c>
      <c r="C451" s="6" t="s">
        <v>334</v>
      </c>
      <c r="D451" s="42" t="s">
        <v>497</v>
      </c>
      <c r="E451" s="42" t="s">
        <v>541</v>
      </c>
      <c r="F451" s="42" t="s">
        <v>341</v>
      </c>
      <c r="G451" s="42"/>
      <c r="H451" s="42"/>
      <c r="I451" s="42"/>
      <c r="J451" s="42"/>
      <c r="K451" s="43"/>
      <c r="L451" s="43"/>
      <c r="M451" s="7"/>
      <c r="N451" s="7">
        <v>746214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8"/>
      <c r="AJ451" s="7"/>
      <c r="AK451" s="8"/>
      <c r="AL451" s="7"/>
    </row>
    <row r="452" spans="1:38" ht="27.75" customHeight="1" outlineLevel="6">
      <c r="A452" s="37">
        <v>437</v>
      </c>
      <c r="B452" s="39" t="s">
        <v>513</v>
      </c>
      <c r="C452" s="6" t="s">
        <v>334</v>
      </c>
      <c r="D452" s="42" t="s">
        <v>497</v>
      </c>
      <c r="E452" s="42" t="s">
        <v>514</v>
      </c>
      <c r="F452" s="42" t="s">
        <v>9</v>
      </c>
      <c r="G452" s="42"/>
      <c r="H452" s="42"/>
      <c r="I452" s="42"/>
      <c r="J452" s="42"/>
      <c r="K452" s="43">
        <v>0</v>
      </c>
      <c r="L452" s="43">
        <f>L453</f>
        <v>1515000</v>
      </c>
      <c r="M452" s="7"/>
      <c r="N452" s="7">
        <f>N453</f>
        <v>658262.59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8"/>
      <c r="AJ452" s="7"/>
      <c r="AK452" s="8"/>
      <c r="AL452" s="7"/>
    </row>
    <row r="453" spans="1:38" ht="104.25" customHeight="1" outlineLevel="6">
      <c r="A453" s="11">
        <v>438</v>
      </c>
      <c r="B453" s="39" t="s">
        <v>496</v>
      </c>
      <c r="C453" s="6" t="s">
        <v>334</v>
      </c>
      <c r="D453" s="42" t="s">
        <v>497</v>
      </c>
      <c r="E453" s="42" t="s">
        <v>514</v>
      </c>
      <c r="F453" s="42" t="s">
        <v>500</v>
      </c>
      <c r="G453" s="42"/>
      <c r="H453" s="42"/>
      <c r="I453" s="42"/>
      <c r="J453" s="42"/>
      <c r="K453" s="43">
        <v>0</v>
      </c>
      <c r="L453" s="43">
        <f>1437121+77879</f>
        <v>1515000</v>
      </c>
      <c r="M453" s="7"/>
      <c r="N453" s="7">
        <v>658262.59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8"/>
      <c r="AJ453" s="7"/>
      <c r="AK453" s="8"/>
      <c r="AL453" s="7"/>
    </row>
    <row r="454" spans="1:38" ht="15" outlineLevel="6">
      <c r="A454" s="37">
        <v>439</v>
      </c>
      <c r="B454" s="39" t="s">
        <v>495</v>
      </c>
      <c r="C454" s="6" t="s">
        <v>334</v>
      </c>
      <c r="D454" s="42" t="s">
        <v>497</v>
      </c>
      <c r="E454" s="42" t="s">
        <v>499</v>
      </c>
      <c r="F454" s="42" t="s">
        <v>9</v>
      </c>
      <c r="G454" s="42"/>
      <c r="H454" s="42"/>
      <c r="I454" s="42"/>
      <c r="J454" s="42"/>
      <c r="K454" s="43">
        <v>0</v>
      </c>
      <c r="L454" s="43">
        <f>L455</f>
        <v>1515000</v>
      </c>
      <c r="M454" s="7"/>
      <c r="N454" s="7">
        <f>N455</f>
        <v>36701.07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8"/>
      <c r="AJ454" s="7"/>
      <c r="AK454" s="8"/>
      <c r="AL454" s="7"/>
    </row>
    <row r="455" spans="1:38" ht="103.5" customHeight="1" outlineLevel="6">
      <c r="A455" s="11">
        <v>440</v>
      </c>
      <c r="B455" s="39" t="s">
        <v>496</v>
      </c>
      <c r="C455" s="6" t="s">
        <v>334</v>
      </c>
      <c r="D455" s="42" t="s">
        <v>497</v>
      </c>
      <c r="E455" s="42" t="s">
        <v>499</v>
      </c>
      <c r="F455" s="42" t="s">
        <v>500</v>
      </c>
      <c r="G455" s="42"/>
      <c r="H455" s="42"/>
      <c r="I455" s="42"/>
      <c r="J455" s="42"/>
      <c r="K455" s="43">
        <v>0</v>
      </c>
      <c r="L455" s="43">
        <f>1437121+77879</f>
        <v>1515000</v>
      </c>
      <c r="M455" s="7"/>
      <c r="N455" s="7">
        <v>36701.07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8"/>
      <c r="AJ455" s="7"/>
      <c r="AK455" s="8"/>
      <c r="AL455" s="7"/>
    </row>
    <row r="456" spans="1:38" s="14" customFormat="1" ht="14.25">
      <c r="A456" s="37">
        <v>441</v>
      </c>
      <c r="B456" s="21" t="s">
        <v>472</v>
      </c>
      <c r="C456" s="18" t="s">
        <v>399</v>
      </c>
      <c r="D456" s="18" t="s">
        <v>7</v>
      </c>
      <c r="E456" s="18" t="s">
        <v>8</v>
      </c>
      <c r="F456" s="18" t="s">
        <v>9</v>
      </c>
      <c r="G456" s="18" t="s">
        <v>9</v>
      </c>
      <c r="H456" s="18"/>
      <c r="I456" s="18"/>
      <c r="J456" s="18"/>
      <c r="K456" s="18"/>
      <c r="L456" s="18"/>
      <c r="M456" s="19">
        <v>0</v>
      </c>
      <c r="N456" s="19">
        <f>N457</f>
        <v>994000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994000</v>
      </c>
      <c r="AI456" s="20">
        <v>0</v>
      </c>
      <c r="AJ456" s="19">
        <v>0</v>
      </c>
      <c r="AK456" s="20">
        <v>0</v>
      </c>
      <c r="AL456" s="19">
        <v>0</v>
      </c>
    </row>
    <row r="457" spans="1:38" s="14" customFormat="1" ht="14.25" outlineLevel="1">
      <c r="A457" s="11">
        <v>442</v>
      </c>
      <c r="B457" s="21" t="s">
        <v>430</v>
      </c>
      <c r="C457" s="18" t="s">
        <v>399</v>
      </c>
      <c r="D457" s="18" t="s">
        <v>10</v>
      </c>
      <c r="E457" s="18" t="s">
        <v>8</v>
      </c>
      <c r="F457" s="18" t="s">
        <v>9</v>
      </c>
      <c r="G457" s="18" t="s">
        <v>9</v>
      </c>
      <c r="H457" s="18"/>
      <c r="I457" s="18"/>
      <c r="J457" s="18"/>
      <c r="K457" s="18"/>
      <c r="L457" s="18"/>
      <c r="M457" s="19">
        <v>0</v>
      </c>
      <c r="N457" s="19">
        <f>N458+N464</f>
        <v>994000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994000</v>
      </c>
      <c r="AI457" s="20">
        <v>0</v>
      </c>
      <c r="AJ457" s="19">
        <v>0</v>
      </c>
      <c r="AK457" s="20">
        <v>0</v>
      </c>
      <c r="AL457" s="19">
        <v>0</v>
      </c>
    </row>
    <row r="458" spans="1:38" s="14" customFormat="1" ht="51" outlineLevel="2">
      <c r="A458" s="37">
        <v>443</v>
      </c>
      <c r="B458" s="21" t="s">
        <v>473</v>
      </c>
      <c r="C458" s="18" t="s">
        <v>399</v>
      </c>
      <c r="D458" s="18" t="s">
        <v>400</v>
      </c>
      <c r="E458" s="18" t="s">
        <v>8</v>
      </c>
      <c r="F458" s="18" t="s">
        <v>9</v>
      </c>
      <c r="G458" s="18" t="s">
        <v>9</v>
      </c>
      <c r="H458" s="18"/>
      <c r="I458" s="18"/>
      <c r="J458" s="18"/>
      <c r="K458" s="18"/>
      <c r="L458" s="18"/>
      <c r="M458" s="19">
        <v>0</v>
      </c>
      <c r="N458" s="19">
        <f>N459</f>
        <v>943100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900000</v>
      </c>
      <c r="AI458" s="20">
        <v>0</v>
      </c>
      <c r="AJ458" s="19">
        <v>0</v>
      </c>
      <c r="AK458" s="20">
        <v>0</v>
      </c>
      <c r="AL458" s="19">
        <v>0</v>
      </c>
    </row>
    <row r="459" spans="1:38" ht="15" outlineLevel="3">
      <c r="A459" s="11">
        <v>444</v>
      </c>
      <c r="B459" s="5" t="s">
        <v>28</v>
      </c>
      <c r="C459" s="6" t="s">
        <v>399</v>
      </c>
      <c r="D459" s="6" t="s">
        <v>400</v>
      </c>
      <c r="E459" s="6" t="s">
        <v>29</v>
      </c>
      <c r="F459" s="6" t="s">
        <v>9</v>
      </c>
      <c r="G459" s="6" t="s">
        <v>9</v>
      </c>
      <c r="H459" s="6"/>
      <c r="I459" s="6"/>
      <c r="J459" s="6"/>
      <c r="K459" s="6"/>
      <c r="L459" s="6"/>
      <c r="M459" s="7">
        <v>0</v>
      </c>
      <c r="N459" s="7">
        <f>N460</f>
        <v>943100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900000</v>
      </c>
      <c r="AI459" s="8">
        <v>0</v>
      </c>
      <c r="AJ459" s="7">
        <v>0</v>
      </c>
      <c r="AK459" s="8">
        <v>0</v>
      </c>
      <c r="AL459" s="7">
        <v>0</v>
      </c>
    </row>
    <row r="460" spans="1:38" ht="25.5" outlineLevel="5">
      <c r="A460" s="37">
        <v>445</v>
      </c>
      <c r="B460" s="5" t="s">
        <v>21</v>
      </c>
      <c r="C460" s="6" t="s">
        <v>399</v>
      </c>
      <c r="D460" s="6" t="s">
        <v>400</v>
      </c>
      <c r="E460" s="6" t="s">
        <v>401</v>
      </c>
      <c r="F460" s="6" t="s">
        <v>9</v>
      </c>
      <c r="G460" s="6" t="s">
        <v>9</v>
      </c>
      <c r="H460" s="6"/>
      <c r="I460" s="6"/>
      <c r="J460" s="6"/>
      <c r="K460" s="6"/>
      <c r="L460" s="6"/>
      <c r="M460" s="7">
        <v>0</v>
      </c>
      <c r="N460" s="7">
        <f>N461+N462+N463</f>
        <v>943100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900000</v>
      </c>
      <c r="AI460" s="8">
        <v>0</v>
      </c>
      <c r="AJ460" s="7">
        <v>0</v>
      </c>
      <c r="AK460" s="8">
        <v>0</v>
      </c>
      <c r="AL460" s="7">
        <v>0</v>
      </c>
    </row>
    <row r="461" spans="1:38" ht="25.5" outlineLevel="6">
      <c r="A461" s="11">
        <v>446</v>
      </c>
      <c r="B461" s="5" t="s">
        <v>18</v>
      </c>
      <c r="C461" s="6" t="s">
        <v>399</v>
      </c>
      <c r="D461" s="6" t="s">
        <v>400</v>
      </c>
      <c r="E461" s="6" t="s">
        <v>401</v>
      </c>
      <c r="F461" s="6" t="s">
        <v>19</v>
      </c>
      <c r="G461" s="6" t="s">
        <v>9</v>
      </c>
      <c r="H461" s="6"/>
      <c r="I461" s="6"/>
      <c r="J461" s="6"/>
      <c r="K461" s="6"/>
      <c r="L461" s="6"/>
      <c r="M461" s="7">
        <v>0</v>
      </c>
      <c r="N461" s="7">
        <f>788143-15900-16640</f>
        <v>755603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788143</v>
      </c>
      <c r="AI461" s="8">
        <v>0</v>
      </c>
      <c r="AJ461" s="7">
        <v>0</v>
      </c>
      <c r="AK461" s="8">
        <v>0</v>
      </c>
      <c r="AL461" s="7">
        <v>0</v>
      </c>
    </row>
    <row r="462" spans="1:38" ht="38.25" outlineLevel="6">
      <c r="A462" s="37">
        <v>447</v>
      </c>
      <c r="B462" s="5" t="s">
        <v>23</v>
      </c>
      <c r="C462" s="6" t="s">
        <v>399</v>
      </c>
      <c r="D462" s="6" t="s">
        <v>400</v>
      </c>
      <c r="E462" s="6" t="s">
        <v>401</v>
      </c>
      <c r="F462" s="6" t="s">
        <v>24</v>
      </c>
      <c r="G462" s="6" t="s">
        <v>9</v>
      </c>
      <c r="H462" s="6"/>
      <c r="I462" s="6"/>
      <c r="J462" s="6"/>
      <c r="K462" s="6"/>
      <c r="L462" s="6"/>
      <c r="M462" s="7">
        <v>0</v>
      </c>
      <c r="N462" s="7">
        <f>111357+15900+16640+43100</f>
        <v>186997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111357</v>
      </c>
      <c r="AI462" s="8">
        <v>0</v>
      </c>
      <c r="AJ462" s="7">
        <v>0</v>
      </c>
      <c r="AK462" s="8">
        <v>0</v>
      </c>
      <c r="AL462" s="7">
        <v>0</v>
      </c>
    </row>
    <row r="463" spans="1:38" ht="15" outlineLevel="6">
      <c r="A463" s="11">
        <v>448</v>
      </c>
      <c r="B463" s="5" t="s">
        <v>25</v>
      </c>
      <c r="C463" s="6" t="s">
        <v>399</v>
      </c>
      <c r="D463" s="6" t="s">
        <v>400</v>
      </c>
      <c r="E463" s="6" t="s">
        <v>401</v>
      </c>
      <c r="F463" s="6" t="s">
        <v>26</v>
      </c>
      <c r="G463" s="6" t="s">
        <v>9</v>
      </c>
      <c r="H463" s="6"/>
      <c r="I463" s="6"/>
      <c r="J463" s="6"/>
      <c r="K463" s="6"/>
      <c r="L463" s="6"/>
      <c r="M463" s="7">
        <v>0</v>
      </c>
      <c r="N463" s="7">
        <v>500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500</v>
      </c>
      <c r="AI463" s="8">
        <v>0</v>
      </c>
      <c r="AJ463" s="7">
        <v>0</v>
      </c>
      <c r="AK463" s="8">
        <v>0</v>
      </c>
      <c r="AL463" s="7">
        <v>0</v>
      </c>
    </row>
    <row r="464" spans="1:38" s="14" customFormat="1" ht="14.25" outlineLevel="2">
      <c r="A464" s="37">
        <v>449</v>
      </c>
      <c r="B464" s="21" t="s">
        <v>435</v>
      </c>
      <c r="C464" s="18" t="s">
        <v>399</v>
      </c>
      <c r="D464" s="18" t="s">
        <v>37</v>
      </c>
      <c r="E464" s="18" t="s">
        <v>8</v>
      </c>
      <c r="F464" s="18" t="s">
        <v>9</v>
      </c>
      <c r="G464" s="18" t="s">
        <v>9</v>
      </c>
      <c r="H464" s="18"/>
      <c r="I464" s="18"/>
      <c r="J464" s="18"/>
      <c r="K464" s="18"/>
      <c r="L464" s="18"/>
      <c r="M464" s="19">
        <v>0</v>
      </c>
      <c r="N464" s="19">
        <f>N465</f>
        <v>50900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94000</v>
      </c>
      <c r="AI464" s="20">
        <v>0</v>
      </c>
      <c r="AJ464" s="19">
        <v>0</v>
      </c>
      <c r="AK464" s="20">
        <v>0</v>
      </c>
      <c r="AL464" s="19">
        <v>0</v>
      </c>
    </row>
    <row r="465" spans="1:38" ht="15" outlineLevel="3">
      <c r="A465" s="11">
        <v>450</v>
      </c>
      <c r="B465" s="5" t="s">
        <v>28</v>
      </c>
      <c r="C465" s="6" t="s">
        <v>399</v>
      </c>
      <c r="D465" s="6" t="s">
        <v>37</v>
      </c>
      <c r="E465" s="6" t="s">
        <v>29</v>
      </c>
      <c r="F465" s="6" t="s">
        <v>9</v>
      </c>
      <c r="G465" s="6" t="s">
        <v>9</v>
      </c>
      <c r="H465" s="6"/>
      <c r="I465" s="6"/>
      <c r="J465" s="6"/>
      <c r="K465" s="6"/>
      <c r="L465" s="6"/>
      <c r="M465" s="7">
        <v>0</v>
      </c>
      <c r="N465" s="7">
        <f>N466</f>
        <v>50900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94000</v>
      </c>
      <c r="AI465" s="8">
        <v>0</v>
      </c>
      <c r="AJ465" s="7">
        <v>0</v>
      </c>
      <c r="AK465" s="8">
        <v>0</v>
      </c>
      <c r="AL465" s="7">
        <v>0</v>
      </c>
    </row>
    <row r="466" spans="1:38" ht="25.5" outlineLevel="5">
      <c r="A466" s="37">
        <v>451</v>
      </c>
      <c r="B466" s="5" t="s">
        <v>68</v>
      </c>
      <c r="C466" s="6" t="s">
        <v>399</v>
      </c>
      <c r="D466" s="6" t="s">
        <v>37</v>
      </c>
      <c r="E466" s="6" t="s">
        <v>327</v>
      </c>
      <c r="F466" s="6" t="s">
        <v>9</v>
      </c>
      <c r="G466" s="6" t="s">
        <v>9</v>
      </c>
      <c r="H466" s="6"/>
      <c r="I466" s="6"/>
      <c r="J466" s="6"/>
      <c r="K466" s="6"/>
      <c r="L466" s="6"/>
      <c r="M466" s="7">
        <v>0</v>
      </c>
      <c r="N466" s="7">
        <f>N467</f>
        <v>50900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94000</v>
      </c>
      <c r="AI466" s="8">
        <v>0</v>
      </c>
      <c r="AJ466" s="7">
        <v>0</v>
      </c>
      <c r="AK466" s="8">
        <v>0</v>
      </c>
      <c r="AL466" s="7">
        <v>0</v>
      </c>
    </row>
    <row r="467" spans="1:38" ht="38.25" outlineLevel="6">
      <c r="A467" s="11">
        <v>452</v>
      </c>
      <c r="B467" s="5" t="s">
        <v>23</v>
      </c>
      <c r="C467" s="6" t="s">
        <v>399</v>
      </c>
      <c r="D467" s="6" t="s">
        <v>37</v>
      </c>
      <c r="E467" s="6" t="s">
        <v>327</v>
      </c>
      <c r="F467" s="6" t="s">
        <v>24</v>
      </c>
      <c r="G467" s="6" t="s">
        <v>9</v>
      </c>
      <c r="H467" s="6"/>
      <c r="I467" s="6"/>
      <c r="J467" s="6"/>
      <c r="K467" s="6"/>
      <c r="L467" s="6"/>
      <c r="M467" s="7">
        <v>0</v>
      </c>
      <c r="N467" s="7">
        <f>94000-43100</f>
        <v>50900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94000</v>
      </c>
      <c r="AI467" s="8">
        <v>0</v>
      </c>
      <c r="AJ467" s="7">
        <v>0</v>
      </c>
      <c r="AK467" s="8">
        <v>0</v>
      </c>
      <c r="AL467" s="7">
        <v>0</v>
      </c>
    </row>
    <row r="468" spans="1:38" s="14" customFormat="1" ht="25.5">
      <c r="A468" s="37">
        <v>453</v>
      </c>
      <c r="B468" s="21" t="s">
        <v>474</v>
      </c>
      <c r="C468" s="18" t="s">
        <v>402</v>
      </c>
      <c r="D468" s="18" t="s">
        <v>7</v>
      </c>
      <c r="E468" s="18" t="s">
        <v>8</v>
      </c>
      <c r="F468" s="18" t="s">
        <v>9</v>
      </c>
      <c r="G468" s="18" t="s">
        <v>9</v>
      </c>
      <c r="H468" s="18"/>
      <c r="I468" s="18"/>
      <c r="J468" s="18"/>
      <c r="K468" s="18"/>
      <c r="L468" s="18"/>
      <c r="M468" s="19">
        <v>0</v>
      </c>
      <c r="N468" s="19">
        <f>N469</f>
        <v>1327000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1327000</v>
      </c>
      <c r="AI468" s="20">
        <v>0</v>
      </c>
      <c r="AJ468" s="19">
        <v>0</v>
      </c>
      <c r="AK468" s="20">
        <v>0</v>
      </c>
      <c r="AL468" s="19">
        <v>0</v>
      </c>
    </row>
    <row r="469" spans="1:38" s="14" customFormat="1" ht="14.25" outlineLevel="1">
      <c r="A469" s="11">
        <v>454</v>
      </c>
      <c r="B469" s="21" t="s">
        <v>430</v>
      </c>
      <c r="C469" s="18" t="s">
        <v>402</v>
      </c>
      <c r="D469" s="18" t="s">
        <v>10</v>
      </c>
      <c r="E469" s="18" t="s">
        <v>8</v>
      </c>
      <c r="F469" s="18" t="s">
        <v>9</v>
      </c>
      <c r="G469" s="18" t="s">
        <v>9</v>
      </c>
      <c r="H469" s="18"/>
      <c r="I469" s="18"/>
      <c r="J469" s="18"/>
      <c r="K469" s="18"/>
      <c r="L469" s="18"/>
      <c r="M469" s="19">
        <v>0</v>
      </c>
      <c r="N469" s="19">
        <f>N470+N478</f>
        <v>1327000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1327000</v>
      </c>
      <c r="AI469" s="20">
        <v>0</v>
      </c>
      <c r="AJ469" s="19">
        <v>0</v>
      </c>
      <c r="AK469" s="20">
        <v>0</v>
      </c>
      <c r="AL469" s="19">
        <v>0</v>
      </c>
    </row>
    <row r="470" spans="1:38" s="14" customFormat="1" ht="38.25" outlineLevel="2">
      <c r="A470" s="37">
        <v>455</v>
      </c>
      <c r="B470" s="21" t="s">
        <v>475</v>
      </c>
      <c r="C470" s="18" t="s">
        <v>402</v>
      </c>
      <c r="D470" s="18" t="s">
        <v>403</v>
      </c>
      <c r="E470" s="18" t="s">
        <v>8</v>
      </c>
      <c r="F470" s="18" t="s">
        <v>9</v>
      </c>
      <c r="G470" s="18" t="s">
        <v>9</v>
      </c>
      <c r="H470" s="18"/>
      <c r="I470" s="18"/>
      <c r="J470" s="18"/>
      <c r="K470" s="18"/>
      <c r="L470" s="18"/>
      <c r="M470" s="19">
        <v>0</v>
      </c>
      <c r="N470" s="19">
        <f>N471</f>
        <v>1323000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1323000</v>
      </c>
      <c r="AI470" s="20">
        <v>0</v>
      </c>
      <c r="AJ470" s="19">
        <v>0</v>
      </c>
      <c r="AK470" s="20">
        <v>0</v>
      </c>
      <c r="AL470" s="19">
        <v>0</v>
      </c>
    </row>
    <row r="471" spans="1:38" ht="15" outlineLevel="3">
      <c r="A471" s="11">
        <v>456</v>
      </c>
      <c r="B471" s="5" t="s">
        <v>28</v>
      </c>
      <c r="C471" s="6" t="s">
        <v>402</v>
      </c>
      <c r="D471" s="6" t="s">
        <v>403</v>
      </c>
      <c r="E471" s="6" t="s">
        <v>29</v>
      </c>
      <c r="F471" s="6" t="s">
        <v>9</v>
      </c>
      <c r="G471" s="6" t="s">
        <v>9</v>
      </c>
      <c r="H471" s="6"/>
      <c r="I471" s="6"/>
      <c r="J471" s="6"/>
      <c r="K471" s="6"/>
      <c r="L471" s="6"/>
      <c r="M471" s="7">
        <v>0</v>
      </c>
      <c r="N471" s="7">
        <f>N472+N476</f>
        <v>1323000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1323000</v>
      </c>
      <c r="AI471" s="8">
        <v>0</v>
      </c>
      <c r="AJ471" s="7">
        <v>0</v>
      </c>
      <c r="AK471" s="8">
        <v>0</v>
      </c>
      <c r="AL471" s="7">
        <v>0</v>
      </c>
    </row>
    <row r="472" spans="1:38" ht="25.5" outlineLevel="5">
      <c r="A472" s="37">
        <v>457</v>
      </c>
      <c r="B472" s="5" t="s">
        <v>21</v>
      </c>
      <c r="C472" s="6" t="s">
        <v>402</v>
      </c>
      <c r="D472" s="6" t="s">
        <v>403</v>
      </c>
      <c r="E472" s="6" t="s">
        <v>404</v>
      </c>
      <c r="F472" s="6" t="s">
        <v>9</v>
      </c>
      <c r="G472" s="6" t="s">
        <v>9</v>
      </c>
      <c r="H472" s="6"/>
      <c r="I472" s="6"/>
      <c r="J472" s="6"/>
      <c r="K472" s="6"/>
      <c r="L472" s="6"/>
      <c r="M472" s="7">
        <v>0</v>
      </c>
      <c r="N472" s="7">
        <f>N473+N474+N475</f>
        <v>703950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703950</v>
      </c>
      <c r="AI472" s="8">
        <v>0</v>
      </c>
      <c r="AJ472" s="7">
        <v>0</v>
      </c>
      <c r="AK472" s="8">
        <v>0</v>
      </c>
      <c r="AL472" s="7">
        <v>0</v>
      </c>
    </row>
    <row r="473" spans="1:38" ht="25.5" outlineLevel="6">
      <c r="A473" s="11">
        <v>458</v>
      </c>
      <c r="B473" s="5" t="s">
        <v>18</v>
      </c>
      <c r="C473" s="6" t="s">
        <v>402</v>
      </c>
      <c r="D473" s="6" t="s">
        <v>403</v>
      </c>
      <c r="E473" s="6" t="s">
        <v>404</v>
      </c>
      <c r="F473" s="6" t="s">
        <v>19</v>
      </c>
      <c r="G473" s="6" t="s">
        <v>9</v>
      </c>
      <c r="H473" s="6"/>
      <c r="I473" s="6"/>
      <c r="J473" s="6"/>
      <c r="K473" s="6"/>
      <c r="L473" s="6"/>
      <c r="M473" s="7">
        <v>0</v>
      </c>
      <c r="N473" s="7">
        <v>507780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507780</v>
      </c>
      <c r="AI473" s="8">
        <v>0</v>
      </c>
      <c r="AJ473" s="7">
        <v>0</v>
      </c>
      <c r="AK473" s="8">
        <v>0</v>
      </c>
      <c r="AL473" s="7">
        <v>0</v>
      </c>
    </row>
    <row r="474" spans="1:38" ht="38.25" outlineLevel="6">
      <c r="A474" s="37">
        <v>459</v>
      </c>
      <c r="B474" s="5" t="s">
        <v>23</v>
      </c>
      <c r="C474" s="6" t="s">
        <v>402</v>
      </c>
      <c r="D474" s="6" t="s">
        <v>403</v>
      </c>
      <c r="E474" s="6" t="s">
        <v>404</v>
      </c>
      <c r="F474" s="6" t="s">
        <v>24</v>
      </c>
      <c r="G474" s="6" t="s">
        <v>9</v>
      </c>
      <c r="H474" s="6"/>
      <c r="I474" s="6"/>
      <c r="J474" s="6"/>
      <c r="K474" s="6"/>
      <c r="L474" s="6"/>
      <c r="M474" s="7">
        <v>0</v>
      </c>
      <c r="N474" s="7">
        <f>196170-1200</f>
        <v>194970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196170</v>
      </c>
      <c r="AI474" s="8">
        <v>0</v>
      </c>
      <c r="AJ474" s="7">
        <v>0</v>
      </c>
      <c r="AK474" s="8">
        <v>0</v>
      </c>
      <c r="AL474" s="7">
        <v>0</v>
      </c>
    </row>
    <row r="475" spans="1:38" ht="15" outlineLevel="6">
      <c r="A475" s="11">
        <v>460</v>
      </c>
      <c r="B475" s="5" t="s">
        <v>25</v>
      </c>
      <c r="C475" s="6" t="s">
        <v>402</v>
      </c>
      <c r="D475" s="6" t="s">
        <v>403</v>
      </c>
      <c r="E475" s="6" t="s">
        <v>404</v>
      </c>
      <c r="F475" s="6" t="s">
        <v>26</v>
      </c>
      <c r="G475" s="6"/>
      <c r="H475" s="6"/>
      <c r="I475" s="6"/>
      <c r="J475" s="6"/>
      <c r="K475" s="6"/>
      <c r="L475" s="6"/>
      <c r="M475" s="7"/>
      <c r="N475" s="7">
        <v>1200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8"/>
      <c r="AJ475" s="7"/>
      <c r="AK475" s="8"/>
      <c r="AL475" s="7"/>
    </row>
    <row r="476" spans="1:38" ht="25.5" outlineLevel="5">
      <c r="A476" s="37">
        <v>461</v>
      </c>
      <c r="B476" s="5" t="s">
        <v>405</v>
      </c>
      <c r="C476" s="6" t="s">
        <v>402</v>
      </c>
      <c r="D476" s="6" t="s">
        <v>403</v>
      </c>
      <c r="E476" s="6" t="s">
        <v>406</v>
      </c>
      <c r="F476" s="6" t="s">
        <v>9</v>
      </c>
      <c r="G476" s="6" t="s">
        <v>9</v>
      </c>
      <c r="H476" s="6"/>
      <c r="I476" s="6"/>
      <c r="J476" s="6"/>
      <c r="K476" s="6"/>
      <c r="L476" s="6"/>
      <c r="M476" s="7">
        <v>0</v>
      </c>
      <c r="N476" s="7">
        <f>N477</f>
        <v>619050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619050</v>
      </c>
      <c r="AI476" s="8">
        <v>0</v>
      </c>
      <c r="AJ476" s="7">
        <v>0</v>
      </c>
      <c r="AK476" s="8">
        <v>0</v>
      </c>
      <c r="AL476" s="7">
        <v>0</v>
      </c>
    </row>
    <row r="477" spans="1:38" ht="25.5" outlineLevel="6">
      <c r="A477" s="11">
        <v>462</v>
      </c>
      <c r="B477" s="5" t="s">
        <v>18</v>
      </c>
      <c r="C477" s="6" t="s">
        <v>402</v>
      </c>
      <c r="D477" s="6" t="s">
        <v>403</v>
      </c>
      <c r="E477" s="6" t="s">
        <v>406</v>
      </c>
      <c r="F477" s="6" t="s">
        <v>19</v>
      </c>
      <c r="G477" s="6" t="s">
        <v>9</v>
      </c>
      <c r="H477" s="6"/>
      <c r="I477" s="6"/>
      <c r="J477" s="6"/>
      <c r="K477" s="6"/>
      <c r="L477" s="6"/>
      <c r="M477" s="7">
        <v>0</v>
      </c>
      <c r="N477" s="7">
        <v>619050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619050</v>
      </c>
      <c r="AI477" s="8">
        <v>0</v>
      </c>
      <c r="AJ477" s="7">
        <v>0</v>
      </c>
      <c r="AK477" s="8">
        <v>0</v>
      </c>
      <c r="AL477" s="7">
        <v>0</v>
      </c>
    </row>
    <row r="478" spans="1:38" s="14" customFormat="1" ht="14.25" outlineLevel="2">
      <c r="A478" s="37">
        <v>463</v>
      </c>
      <c r="B478" s="21" t="s">
        <v>435</v>
      </c>
      <c r="C478" s="18" t="s">
        <v>402</v>
      </c>
      <c r="D478" s="18" t="s">
        <v>37</v>
      </c>
      <c r="E478" s="18" t="s">
        <v>8</v>
      </c>
      <c r="F478" s="18" t="s">
        <v>9</v>
      </c>
      <c r="G478" s="18" t="s">
        <v>9</v>
      </c>
      <c r="H478" s="18"/>
      <c r="I478" s="18"/>
      <c r="J478" s="18"/>
      <c r="K478" s="18"/>
      <c r="L478" s="18"/>
      <c r="M478" s="19">
        <v>0</v>
      </c>
      <c r="N478" s="19">
        <f>N479</f>
        <v>4000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4000</v>
      </c>
      <c r="AI478" s="20">
        <v>0</v>
      </c>
      <c r="AJ478" s="19">
        <v>0</v>
      </c>
      <c r="AK478" s="20">
        <v>0</v>
      </c>
      <c r="AL478" s="19">
        <v>0</v>
      </c>
    </row>
    <row r="479" spans="1:38" ht="15" outlineLevel="3">
      <c r="A479" s="11">
        <v>464</v>
      </c>
      <c r="B479" s="5" t="s">
        <v>28</v>
      </c>
      <c r="C479" s="6" t="s">
        <v>402</v>
      </c>
      <c r="D479" s="6" t="s">
        <v>37</v>
      </c>
      <c r="E479" s="6" t="s">
        <v>29</v>
      </c>
      <c r="F479" s="6" t="s">
        <v>9</v>
      </c>
      <c r="G479" s="6" t="s">
        <v>9</v>
      </c>
      <c r="H479" s="6"/>
      <c r="I479" s="6"/>
      <c r="J479" s="6"/>
      <c r="K479" s="6"/>
      <c r="L479" s="6"/>
      <c r="M479" s="7">
        <v>0</v>
      </c>
      <c r="N479" s="7">
        <f>N480</f>
        <v>4000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4000</v>
      </c>
      <c r="AI479" s="8">
        <v>0</v>
      </c>
      <c r="AJ479" s="7">
        <v>0</v>
      </c>
      <c r="AK479" s="8">
        <v>0</v>
      </c>
      <c r="AL479" s="7">
        <v>0</v>
      </c>
    </row>
    <row r="480" spans="1:38" ht="25.5" outlineLevel="5">
      <c r="A480" s="37">
        <v>465</v>
      </c>
      <c r="B480" s="5" t="s">
        <v>68</v>
      </c>
      <c r="C480" s="6" t="s">
        <v>402</v>
      </c>
      <c r="D480" s="6" t="s">
        <v>37</v>
      </c>
      <c r="E480" s="6" t="s">
        <v>327</v>
      </c>
      <c r="F480" s="6" t="s">
        <v>9</v>
      </c>
      <c r="G480" s="6" t="s">
        <v>9</v>
      </c>
      <c r="H480" s="6"/>
      <c r="I480" s="6"/>
      <c r="J480" s="6"/>
      <c r="K480" s="6"/>
      <c r="L480" s="6"/>
      <c r="M480" s="7">
        <v>0</v>
      </c>
      <c r="N480" s="7">
        <f>N481</f>
        <v>4000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4000</v>
      </c>
      <c r="AI480" s="8">
        <v>0</v>
      </c>
      <c r="AJ480" s="7">
        <v>0</v>
      </c>
      <c r="AK480" s="8">
        <v>0</v>
      </c>
      <c r="AL480" s="7">
        <v>0</v>
      </c>
    </row>
    <row r="481" spans="1:38" ht="15" outlineLevel="6">
      <c r="A481" s="11">
        <v>466</v>
      </c>
      <c r="B481" s="5" t="s">
        <v>25</v>
      </c>
      <c r="C481" s="6" t="s">
        <v>402</v>
      </c>
      <c r="D481" s="6" t="s">
        <v>37</v>
      </c>
      <c r="E481" s="6" t="s">
        <v>327</v>
      </c>
      <c r="F481" s="6" t="s">
        <v>26</v>
      </c>
      <c r="G481" s="6" t="s">
        <v>9</v>
      </c>
      <c r="H481" s="6"/>
      <c r="I481" s="6"/>
      <c r="J481" s="6"/>
      <c r="K481" s="6"/>
      <c r="L481" s="6"/>
      <c r="M481" s="7">
        <v>0</v>
      </c>
      <c r="N481" s="7">
        <v>4000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4000</v>
      </c>
      <c r="AI481" s="8">
        <v>0</v>
      </c>
      <c r="AJ481" s="7">
        <v>0</v>
      </c>
      <c r="AK481" s="8">
        <v>0</v>
      </c>
      <c r="AL481" s="7">
        <v>0</v>
      </c>
    </row>
    <row r="482" spans="1:38" s="14" customFormat="1" ht="25.5">
      <c r="A482" s="37">
        <v>467</v>
      </c>
      <c r="B482" s="21" t="s">
        <v>476</v>
      </c>
      <c r="C482" s="18" t="s">
        <v>407</v>
      </c>
      <c r="D482" s="18" t="s">
        <v>7</v>
      </c>
      <c r="E482" s="18" t="s">
        <v>8</v>
      </c>
      <c r="F482" s="18" t="s">
        <v>9</v>
      </c>
      <c r="G482" s="18" t="s">
        <v>9</v>
      </c>
      <c r="H482" s="18"/>
      <c r="I482" s="18"/>
      <c r="J482" s="18"/>
      <c r="K482" s="18"/>
      <c r="L482" s="18"/>
      <c r="M482" s="19">
        <v>0</v>
      </c>
      <c r="N482" s="19">
        <f>N483+N492</f>
        <v>3930100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3930100</v>
      </c>
      <c r="AI482" s="20">
        <v>0</v>
      </c>
      <c r="AJ482" s="19">
        <v>0</v>
      </c>
      <c r="AK482" s="20">
        <v>0</v>
      </c>
      <c r="AL482" s="19">
        <v>0</v>
      </c>
    </row>
    <row r="483" spans="1:38" s="14" customFormat="1" ht="14.25" outlineLevel="1">
      <c r="A483" s="11">
        <v>468</v>
      </c>
      <c r="B483" s="21" t="s">
        <v>430</v>
      </c>
      <c r="C483" s="18" t="s">
        <v>407</v>
      </c>
      <c r="D483" s="18" t="s">
        <v>10</v>
      </c>
      <c r="E483" s="18" t="s">
        <v>8</v>
      </c>
      <c r="F483" s="18" t="s">
        <v>9</v>
      </c>
      <c r="G483" s="18" t="s">
        <v>9</v>
      </c>
      <c r="H483" s="18"/>
      <c r="I483" s="18"/>
      <c r="J483" s="18"/>
      <c r="K483" s="18"/>
      <c r="L483" s="18"/>
      <c r="M483" s="19">
        <v>0</v>
      </c>
      <c r="N483" s="19">
        <f>N484</f>
        <v>3730100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3730100</v>
      </c>
      <c r="AI483" s="20">
        <v>0</v>
      </c>
      <c r="AJ483" s="19">
        <v>0</v>
      </c>
      <c r="AK483" s="20">
        <v>0</v>
      </c>
      <c r="AL483" s="19">
        <v>0</v>
      </c>
    </row>
    <row r="484" spans="1:38" s="14" customFormat="1" ht="38.25" outlineLevel="2">
      <c r="A484" s="37">
        <v>469</v>
      </c>
      <c r="B484" s="21" t="s">
        <v>475</v>
      </c>
      <c r="C484" s="18" t="s">
        <v>407</v>
      </c>
      <c r="D484" s="18" t="s">
        <v>403</v>
      </c>
      <c r="E484" s="18" t="s">
        <v>8</v>
      </c>
      <c r="F484" s="18" t="s">
        <v>9</v>
      </c>
      <c r="G484" s="18" t="s">
        <v>9</v>
      </c>
      <c r="H484" s="18"/>
      <c r="I484" s="18"/>
      <c r="J484" s="18"/>
      <c r="K484" s="18"/>
      <c r="L484" s="18"/>
      <c r="M484" s="19">
        <v>0</v>
      </c>
      <c r="N484" s="19">
        <f>N485</f>
        <v>3730100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3730100</v>
      </c>
      <c r="AI484" s="20">
        <v>0</v>
      </c>
      <c r="AJ484" s="19">
        <v>0</v>
      </c>
      <c r="AK484" s="20">
        <v>0</v>
      </c>
      <c r="AL484" s="19">
        <v>0</v>
      </c>
    </row>
    <row r="485" spans="1:38" ht="51" outlineLevel="3">
      <c r="A485" s="11">
        <v>470</v>
      </c>
      <c r="B485" s="5" t="s">
        <v>408</v>
      </c>
      <c r="C485" s="6" t="s">
        <v>407</v>
      </c>
      <c r="D485" s="6" t="s">
        <v>403</v>
      </c>
      <c r="E485" s="6" t="s">
        <v>409</v>
      </c>
      <c r="F485" s="6" t="s">
        <v>9</v>
      </c>
      <c r="G485" s="6" t="s">
        <v>9</v>
      </c>
      <c r="H485" s="6"/>
      <c r="I485" s="6"/>
      <c r="J485" s="6"/>
      <c r="K485" s="6"/>
      <c r="L485" s="6"/>
      <c r="M485" s="7">
        <v>0</v>
      </c>
      <c r="N485" s="7">
        <f>N486+N488</f>
        <v>3730100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3730100</v>
      </c>
      <c r="AI485" s="8">
        <v>0</v>
      </c>
      <c r="AJ485" s="7">
        <v>0</v>
      </c>
      <c r="AK485" s="8">
        <v>0</v>
      </c>
      <c r="AL485" s="7">
        <v>0</v>
      </c>
    </row>
    <row r="486" spans="1:38" ht="25.5" outlineLevel="5">
      <c r="A486" s="37">
        <v>471</v>
      </c>
      <c r="B486" s="5" t="s">
        <v>410</v>
      </c>
      <c r="C486" s="6" t="s">
        <v>407</v>
      </c>
      <c r="D486" s="6" t="s">
        <v>403</v>
      </c>
      <c r="E486" s="6" t="s">
        <v>411</v>
      </c>
      <c r="F486" s="6" t="s">
        <v>9</v>
      </c>
      <c r="G486" s="6" t="s">
        <v>9</v>
      </c>
      <c r="H486" s="6"/>
      <c r="I486" s="6"/>
      <c r="J486" s="6"/>
      <c r="K486" s="6"/>
      <c r="L486" s="6"/>
      <c r="M486" s="7">
        <v>0</v>
      </c>
      <c r="N486" s="7">
        <f>N487</f>
        <v>141972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141972</v>
      </c>
      <c r="AI486" s="8">
        <v>0</v>
      </c>
      <c r="AJ486" s="7">
        <v>0</v>
      </c>
      <c r="AK486" s="8">
        <v>0</v>
      </c>
      <c r="AL486" s="7">
        <v>0</v>
      </c>
    </row>
    <row r="487" spans="1:38" ht="38.25" outlineLevel="6">
      <c r="A487" s="11">
        <v>472</v>
      </c>
      <c r="B487" s="5" t="s">
        <v>23</v>
      </c>
      <c r="C487" s="6" t="s">
        <v>407</v>
      </c>
      <c r="D487" s="6" t="s">
        <v>403</v>
      </c>
      <c r="E487" s="6" t="s">
        <v>411</v>
      </c>
      <c r="F487" s="6" t="s">
        <v>24</v>
      </c>
      <c r="G487" s="6" t="s">
        <v>9</v>
      </c>
      <c r="H487" s="6"/>
      <c r="I487" s="6"/>
      <c r="J487" s="6"/>
      <c r="K487" s="6"/>
      <c r="L487" s="6"/>
      <c r="M487" s="7">
        <v>0</v>
      </c>
      <c r="N487" s="7">
        <v>141972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141972</v>
      </c>
      <c r="AI487" s="8">
        <v>0</v>
      </c>
      <c r="AJ487" s="7">
        <v>0</v>
      </c>
      <c r="AK487" s="8">
        <v>0</v>
      </c>
      <c r="AL487" s="7">
        <v>0</v>
      </c>
    </row>
    <row r="488" spans="1:38" ht="25.5" outlineLevel="5">
      <c r="A488" s="37">
        <v>473</v>
      </c>
      <c r="B488" s="5" t="s">
        <v>21</v>
      </c>
      <c r="C488" s="6" t="s">
        <v>407</v>
      </c>
      <c r="D488" s="6" t="s">
        <v>403</v>
      </c>
      <c r="E488" s="6" t="s">
        <v>412</v>
      </c>
      <c r="F488" s="6" t="s">
        <v>9</v>
      </c>
      <c r="G488" s="6" t="s">
        <v>9</v>
      </c>
      <c r="H488" s="6"/>
      <c r="I488" s="6"/>
      <c r="J488" s="6"/>
      <c r="K488" s="6"/>
      <c r="L488" s="6"/>
      <c r="M488" s="7">
        <v>0</v>
      </c>
      <c r="N488" s="7">
        <f>N489+N490+N491</f>
        <v>3588128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3588128</v>
      </c>
      <c r="AI488" s="8">
        <v>0</v>
      </c>
      <c r="AJ488" s="7">
        <v>0</v>
      </c>
      <c r="AK488" s="8">
        <v>0</v>
      </c>
      <c r="AL488" s="7">
        <v>0</v>
      </c>
    </row>
    <row r="489" spans="1:38" ht="25.5" outlineLevel="6">
      <c r="A489" s="11">
        <v>474</v>
      </c>
      <c r="B489" s="5" t="s">
        <v>18</v>
      </c>
      <c r="C489" s="6" t="s">
        <v>407</v>
      </c>
      <c r="D489" s="6" t="s">
        <v>403</v>
      </c>
      <c r="E489" s="6" t="s">
        <v>412</v>
      </c>
      <c r="F489" s="6" t="s">
        <v>19</v>
      </c>
      <c r="G489" s="6" t="s">
        <v>9</v>
      </c>
      <c r="H489" s="6"/>
      <c r="I489" s="6"/>
      <c r="J489" s="6"/>
      <c r="K489" s="6"/>
      <c r="L489" s="6"/>
      <c r="M489" s="7">
        <v>0</v>
      </c>
      <c r="N489" s="7">
        <v>3021925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3021925</v>
      </c>
      <c r="AI489" s="8">
        <v>0</v>
      </c>
      <c r="AJ489" s="7">
        <v>0</v>
      </c>
      <c r="AK489" s="8">
        <v>0</v>
      </c>
      <c r="AL489" s="7">
        <v>0</v>
      </c>
    </row>
    <row r="490" spans="1:38" ht="38.25" outlineLevel="6">
      <c r="A490" s="37">
        <v>475</v>
      </c>
      <c r="B490" s="5" t="s">
        <v>23</v>
      </c>
      <c r="C490" s="6" t="s">
        <v>407</v>
      </c>
      <c r="D490" s="6" t="s">
        <v>403</v>
      </c>
      <c r="E490" s="6" t="s">
        <v>412</v>
      </c>
      <c r="F490" s="6" t="s">
        <v>24</v>
      </c>
      <c r="G490" s="6" t="s">
        <v>9</v>
      </c>
      <c r="H490" s="6"/>
      <c r="I490" s="6"/>
      <c r="J490" s="6"/>
      <c r="K490" s="6"/>
      <c r="L490" s="6"/>
      <c r="M490" s="7">
        <v>0</v>
      </c>
      <c r="N490" s="7">
        <v>564703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564703</v>
      </c>
      <c r="AI490" s="8">
        <v>0</v>
      </c>
      <c r="AJ490" s="7">
        <v>0</v>
      </c>
      <c r="AK490" s="8">
        <v>0</v>
      </c>
      <c r="AL490" s="7">
        <v>0</v>
      </c>
    </row>
    <row r="491" spans="1:38" ht="15" outlineLevel="6">
      <c r="A491" s="11">
        <v>476</v>
      </c>
      <c r="B491" s="5" t="s">
        <v>25</v>
      </c>
      <c r="C491" s="6" t="s">
        <v>407</v>
      </c>
      <c r="D491" s="6" t="s">
        <v>403</v>
      </c>
      <c r="E491" s="6" t="s">
        <v>412</v>
      </c>
      <c r="F491" s="6" t="s">
        <v>26</v>
      </c>
      <c r="G491" s="6" t="s">
        <v>9</v>
      </c>
      <c r="H491" s="6"/>
      <c r="I491" s="6"/>
      <c r="J491" s="6"/>
      <c r="K491" s="6"/>
      <c r="L491" s="6"/>
      <c r="M491" s="7">
        <v>0</v>
      </c>
      <c r="N491" s="7">
        <v>1500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1500</v>
      </c>
      <c r="AI491" s="8">
        <v>0</v>
      </c>
      <c r="AJ491" s="7">
        <v>0</v>
      </c>
      <c r="AK491" s="8">
        <v>0</v>
      </c>
      <c r="AL491" s="7">
        <v>0</v>
      </c>
    </row>
    <row r="492" spans="1:38" s="14" customFormat="1" ht="25.5" outlineLevel="1">
      <c r="A492" s="37">
        <v>477</v>
      </c>
      <c r="B492" s="21" t="s">
        <v>477</v>
      </c>
      <c r="C492" s="18" t="s">
        <v>407</v>
      </c>
      <c r="D492" s="18" t="s">
        <v>413</v>
      </c>
      <c r="E492" s="18" t="s">
        <v>8</v>
      </c>
      <c r="F492" s="18" t="s">
        <v>9</v>
      </c>
      <c r="G492" s="18" t="s">
        <v>9</v>
      </c>
      <c r="H492" s="18"/>
      <c r="I492" s="18"/>
      <c r="J492" s="18"/>
      <c r="K492" s="18"/>
      <c r="L492" s="18"/>
      <c r="M492" s="19">
        <v>0</v>
      </c>
      <c r="N492" s="19">
        <f>N493</f>
        <v>200000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200000</v>
      </c>
      <c r="AI492" s="20">
        <v>0</v>
      </c>
      <c r="AJ492" s="19">
        <v>0</v>
      </c>
      <c r="AK492" s="20">
        <v>0</v>
      </c>
      <c r="AL492" s="19">
        <v>0</v>
      </c>
    </row>
    <row r="493" spans="1:38" s="14" customFormat="1" ht="25.5" outlineLevel="2">
      <c r="A493" s="11">
        <v>478</v>
      </c>
      <c r="B493" s="21" t="s">
        <v>478</v>
      </c>
      <c r="C493" s="18" t="s">
        <v>407</v>
      </c>
      <c r="D493" s="18" t="s">
        <v>414</v>
      </c>
      <c r="E493" s="18" t="s">
        <v>8</v>
      </c>
      <c r="F493" s="18" t="s">
        <v>9</v>
      </c>
      <c r="G493" s="18" t="s">
        <v>9</v>
      </c>
      <c r="H493" s="18"/>
      <c r="I493" s="18"/>
      <c r="J493" s="18"/>
      <c r="K493" s="18"/>
      <c r="L493" s="18"/>
      <c r="M493" s="19">
        <v>0</v>
      </c>
      <c r="N493" s="19">
        <f>N494</f>
        <v>200000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200000</v>
      </c>
      <c r="AI493" s="20">
        <v>0</v>
      </c>
      <c r="AJ493" s="19">
        <v>0</v>
      </c>
      <c r="AK493" s="20">
        <v>0</v>
      </c>
      <c r="AL493" s="19">
        <v>0</v>
      </c>
    </row>
    <row r="494" spans="1:38" ht="51" outlineLevel="3">
      <c r="A494" s="37">
        <v>479</v>
      </c>
      <c r="B494" s="5" t="s">
        <v>408</v>
      </c>
      <c r="C494" s="6" t="s">
        <v>407</v>
      </c>
      <c r="D494" s="6" t="s">
        <v>414</v>
      </c>
      <c r="E494" s="6" t="s">
        <v>409</v>
      </c>
      <c r="F494" s="6" t="s">
        <v>9</v>
      </c>
      <c r="G494" s="6" t="s">
        <v>9</v>
      </c>
      <c r="H494" s="6"/>
      <c r="I494" s="6"/>
      <c r="J494" s="6"/>
      <c r="K494" s="6"/>
      <c r="L494" s="6"/>
      <c r="M494" s="7">
        <v>0</v>
      </c>
      <c r="N494" s="7">
        <f>N495</f>
        <v>200000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200000</v>
      </c>
      <c r="AI494" s="8">
        <v>0</v>
      </c>
      <c r="AJ494" s="7">
        <v>0</v>
      </c>
      <c r="AK494" s="8">
        <v>0</v>
      </c>
      <c r="AL494" s="7">
        <v>0</v>
      </c>
    </row>
    <row r="495" spans="1:38" ht="15" outlineLevel="5">
      <c r="A495" s="11">
        <v>480</v>
      </c>
      <c r="B495" s="5" t="s">
        <v>415</v>
      </c>
      <c r="C495" s="6" t="s">
        <v>407</v>
      </c>
      <c r="D495" s="6" t="s">
        <v>414</v>
      </c>
      <c r="E495" s="6" t="s">
        <v>416</v>
      </c>
      <c r="F495" s="6" t="s">
        <v>9</v>
      </c>
      <c r="G495" s="6" t="s">
        <v>9</v>
      </c>
      <c r="H495" s="6"/>
      <c r="I495" s="6"/>
      <c r="J495" s="6"/>
      <c r="K495" s="6"/>
      <c r="L495" s="6"/>
      <c r="M495" s="7">
        <v>0</v>
      </c>
      <c r="N495" s="7">
        <f>N496</f>
        <v>200000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200000</v>
      </c>
      <c r="AI495" s="8">
        <v>0</v>
      </c>
      <c r="AJ495" s="7">
        <v>0</v>
      </c>
      <c r="AK495" s="8">
        <v>0</v>
      </c>
      <c r="AL495" s="7">
        <v>0</v>
      </c>
    </row>
    <row r="496" spans="1:38" ht="18.75" customHeight="1" outlineLevel="6" thickBot="1">
      <c r="A496" s="37">
        <v>481</v>
      </c>
      <c r="B496" s="29" t="s">
        <v>417</v>
      </c>
      <c r="C496" s="30" t="s">
        <v>407</v>
      </c>
      <c r="D496" s="30" t="s">
        <v>414</v>
      </c>
      <c r="E496" s="30" t="s">
        <v>416</v>
      </c>
      <c r="F496" s="30" t="s">
        <v>418</v>
      </c>
      <c r="G496" s="30" t="s">
        <v>9</v>
      </c>
      <c r="H496" s="30"/>
      <c r="I496" s="30"/>
      <c r="J496" s="30"/>
      <c r="K496" s="30"/>
      <c r="L496" s="30"/>
      <c r="M496" s="31">
        <v>0</v>
      </c>
      <c r="N496" s="31">
        <v>200000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200000</v>
      </c>
      <c r="AI496" s="8">
        <v>0</v>
      </c>
      <c r="AJ496" s="7">
        <v>0</v>
      </c>
      <c r="AK496" s="8">
        <v>0</v>
      </c>
      <c r="AL496" s="7">
        <v>0</v>
      </c>
    </row>
    <row r="497" spans="1:38" s="14" customFormat="1" ht="15" thickBot="1">
      <c r="A497" s="46">
        <v>482</v>
      </c>
      <c r="B497" s="52" t="s">
        <v>419</v>
      </c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32">
        <v>0</v>
      </c>
      <c r="N497" s="32">
        <f>N16+N332+N359+N456+N468+N482</f>
        <v>484419768.77</v>
      </c>
      <c r="O497" s="28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368145400</v>
      </c>
      <c r="AI497" s="13">
        <v>0</v>
      </c>
      <c r="AJ497" s="12">
        <v>0</v>
      </c>
      <c r="AK497" s="13">
        <v>0</v>
      </c>
      <c r="AL497" s="12">
        <v>0</v>
      </c>
    </row>
    <row r="498" spans="2:3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 t="s">
        <v>2</v>
      </c>
      <c r="Y498" s="2"/>
      <c r="Z498" s="2"/>
      <c r="AA498" s="2"/>
      <c r="AB498" s="2"/>
      <c r="AC498" s="2"/>
      <c r="AD498" s="2" t="s">
        <v>2</v>
      </c>
      <c r="AE498" s="2"/>
      <c r="AF498" s="2" t="s">
        <v>2</v>
      </c>
      <c r="AG498" s="2"/>
      <c r="AH498" s="2"/>
      <c r="AI498" s="2"/>
      <c r="AJ498" s="2"/>
      <c r="AK498" s="2"/>
      <c r="AL498" s="2"/>
    </row>
  </sheetData>
  <sheetProtection/>
  <autoFilter ref="A14:AL498"/>
  <mergeCells count="42">
    <mergeCell ref="E1:O1"/>
    <mergeCell ref="E2:O2"/>
    <mergeCell ref="E3:O3"/>
    <mergeCell ref="AK13:AK14"/>
    <mergeCell ref="Y13:Y14"/>
    <mergeCell ref="O13:O14"/>
    <mergeCell ref="P13:P14"/>
    <mergeCell ref="Q13:Q14"/>
    <mergeCell ref="R13:R14"/>
    <mergeCell ref="AG13:AG14"/>
    <mergeCell ref="B10:N10"/>
    <mergeCell ref="B13:B14"/>
    <mergeCell ref="C13:C14"/>
    <mergeCell ref="AL13:AL14"/>
    <mergeCell ref="A11:AJ11"/>
    <mergeCell ref="AH13:AH14"/>
    <mergeCell ref="AI13:AI14"/>
    <mergeCell ref="AJ13:AJ14"/>
    <mergeCell ref="A12:N12"/>
    <mergeCell ref="M13:M14"/>
    <mergeCell ref="AC13:AC14"/>
    <mergeCell ref="K13:K14"/>
    <mergeCell ref="F13:F14"/>
    <mergeCell ref="T13:T14"/>
    <mergeCell ref="U13:U14"/>
    <mergeCell ref="V13:V14"/>
    <mergeCell ref="E13:E14"/>
    <mergeCell ref="L13:L14"/>
    <mergeCell ref="B497:L497"/>
    <mergeCell ref="Z13:Z14"/>
    <mergeCell ref="AA13:AA14"/>
    <mergeCell ref="AB13:AB14"/>
    <mergeCell ref="AE13:AE14"/>
    <mergeCell ref="A13:A14"/>
    <mergeCell ref="D13:D14"/>
    <mergeCell ref="S13:S14"/>
    <mergeCell ref="W13:W14"/>
    <mergeCell ref="N13:N14"/>
    <mergeCell ref="G13:G14"/>
    <mergeCell ref="H13:H14"/>
    <mergeCell ref="I13:I14"/>
    <mergeCell ref="J13:J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2017-06-29T09:49:12Z</cp:lastPrinted>
  <dcterms:created xsi:type="dcterms:W3CDTF">2016-11-25T10:13:03Z</dcterms:created>
  <dcterms:modified xsi:type="dcterms:W3CDTF">2017-06-29T09:50:47Z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