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5" windowWidth="18855" windowHeight="112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бюджета'!$A$17:$AO$423</definedName>
    <definedName name="_xlnm.Print_Titles" localSheetId="0">'без учета счетов бюджета'!$17:$17</definedName>
    <definedName name="_xlnm.Print_Area" localSheetId="0">'без учета счетов бюджета'!$A$1:$AF$422</definedName>
  </definedNames>
  <calcPr fullCalcOnLoad="1"/>
</workbook>
</file>

<file path=xl/sharedStrings.xml><?xml version="1.0" encoding="utf-8"?>
<sst xmlns="http://schemas.openxmlformats.org/spreadsheetml/2006/main" count="1907" uniqueCount="389">
  <si>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</si>
  <si>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</si>
  <si>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</si>
  <si>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</si>
  <si>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</si>
  <si>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</si>
  <si>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</si>
  <si>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</si>
  <si>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</si>
  <si>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    Содержание главы Волчанского городского округа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</si>
  <si>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</si>
  <si>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</si>
  <si>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</si>
  <si>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</si>
  <si>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</si>
  <si>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</si>
  <si>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</si>
  <si>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</si>
  <si>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</si>
  <si>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</si>
  <si>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</si>
  <si>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</si>
  <si>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</si>
  <si>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</si>
  <si>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</si>
  <si>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</si>
  <si>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</si>
  <si>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</si>
  <si>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</si>
  <si>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</si>
  <si>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</si>
  <si>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</si>
  <si>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</si>
  <si>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</si>
  <si>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</si>
  <si>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  Выполнение других обязательств муниципального образования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</si>
  <si>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</si>
  <si>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</si>
  <si>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</si>
  <si>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</si>
  <si>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</si>
  <si>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</si>
  <si>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</si>
  <si>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</si>
  <si>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</si>
  <si>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</si>
  <si>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</si>
  <si>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</si>
  <si>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</si>
  <si>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</si>
  <si>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</si>
  <si>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</si>
  <si>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</si>
  <si>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</si>
  <si>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</si>
  <si>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</si>
  <si>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</si>
  <si>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</si>
  <si>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</si>
  <si>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</si>
  <si>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</si>
  <si>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</si>
  <si>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</si>
  <si>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</si>
  <si>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</si>
  <si>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</si>
  <si>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</si>
  <si>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</si>
  <si>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</si>
  <si>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</si>
  <si>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</si>
  <si>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</si>
  <si>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</si>
  <si>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</si>
  <si>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</si>
  <si>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</si>
  <si>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</si>
  <si>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0409</t>
  </si>
  <si>
    <t xml:space="preserve">              Капитальный ремонт и реконструкция автомобильных дорог</t>
  </si>
  <si>
    <t xml:space="preserve">              Ремонт автомобильных дорог и искусственных сооружений, расположенных на них</t>
  </si>
  <si>
    <t xml:space="preserve">              Комплекс работ по содержанию автомобильных дорог</t>
  </si>
  <si>
    <t>0410</t>
  </si>
  <si>
    <t xml:space="preserve">              Техническое сопровождение устройств криптографической защиты VipNet</t>
  </si>
  <si>
    <t xml:space="preserve">              Обслуживание официального сайта Волчанского городского округа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</si>
  <si>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</si>
  <si>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</si>
  <si>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</si>
  <si>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</si>
  <si>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</si>
  <si>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</si>
  <si>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</si>
  <si>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</si>
  <si>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</si>
  <si>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</si>
  <si>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</si>
  <si>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</si>
  <si>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</si>
  <si>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</si>
  <si>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</si>
  <si>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</si>
  <si>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</si>
  <si>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</si>
  <si>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</si>
  <si>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</si>
  <si>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</si>
  <si>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</si>
  <si>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</si>
  <si>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</si>
  <si>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</si>
  <si>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</si>
  <si>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</si>
  <si>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</si>
  <si>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</si>
  <si>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</si>
  <si>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</si>
  <si>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</si>
  <si>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</si>
  <si>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</si>
  <si>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</si>
  <si>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</si>
  <si>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</si>
  <si>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</si>
  <si>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</si>
  <si>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</si>
  <si>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>0900114000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</si>
  <si>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</si>
  <si>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</si>
  <si>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</si>
  <si>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</si>
  <si>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</si>
  <si>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</si>
  <si>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</si>
  <si>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</si>
  <si>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</si>
  <si>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</si>
  <si>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</si>
  <si>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</si>
  <si>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</si>
  <si>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</si>
  <si>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</si>
  <si>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</si>
  <si>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</si>
  <si>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</si>
  <si>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</si>
  <si>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</si>
  <si>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</si>
  <si>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</si>
  <si>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</si>
  <si>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</si>
  <si>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</si>
  <si>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</si>
  <si>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</si>
  <si>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  Разработка проектно-сметной документации на строительство школы МАОУ СОШ № 26</t>
  </si>
  <si>
    <t>1000213000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</si>
  <si>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</si>
  <si>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</si>
  <si>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</si>
  <si>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</si>
  <si>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</si>
  <si>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</si>
  <si>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</si>
  <si>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</si>
  <si>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</si>
  <si>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</si>
  <si>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</si>
  <si>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</si>
  <si>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</si>
  <si>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</si>
  <si>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</si>
  <si>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</si>
  <si>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</si>
  <si>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</si>
  <si>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</si>
  <si>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</si>
  <si>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</si>
  <si>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</si>
  <si>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</si>
  <si>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</si>
  <si>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</si>
  <si>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</si>
  <si>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</si>
  <si>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</si>
  <si>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</si>
  <si>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</si>
  <si>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</si>
  <si>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</si>
  <si>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</si>
  <si>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</si>
  <si>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</si>
  <si>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</si>
  <si>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</si>
  <si>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</si>
  <si>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</si>
  <si>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>1000</t>
  </si>
  <si>
    <t>1003</t>
  </si>
  <si>
    <t>310</t>
  </si>
  <si>
    <t>0800000000</t>
  </si>
  <si>
    <t>0810000000</t>
  </si>
  <si>
    <t>08101L0200</t>
  </si>
  <si>
    <t>1006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</si>
  <si>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</si>
  <si>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</si>
  <si>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</si>
  <si>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</si>
  <si>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</si>
  <si>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</si>
  <si>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</si>
  <si>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</si>
  <si>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</si>
  <si>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</si>
  <si>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</si>
  <si>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</si>
  <si>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</si>
  <si>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</si>
  <si>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</si>
  <si>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</si>
  <si>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</si>
  <si>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</si>
  <si>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</si>
  <si>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</si>
  <si>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</si>
  <si>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</si>
  <si>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    Субсидии бюджетным учреждениям</t>
  </si>
  <si>
    <t>610</t>
  </si>
  <si>
    <t>0703</t>
  </si>
  <si>
    <t>0709</t>
  </si>
  <si>
    <t>330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</si>
  <si>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</si>
  <si>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</si>
  <si>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</si>
  <si>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</si>
  <si>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</si>
  <si>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</si>
  <si>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</si>
  <si>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</si>
  <si>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</si>
  <si>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</si>
  <si>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</si>
  <si>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</si>
  <si>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</si>
  <si>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</si>
  <si>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</si>
  <si>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</si>
  <si>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</si>
  <si>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</si>
  <si>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</si>
  <si>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</si>
  <si>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</si>
  <si>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</si>
  <si>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</si>
  <si>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</si>
  <si>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</si>
  <si>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</si>
  <si>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</si>
  <si>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</si>
  <si>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</si>
  <si>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</si>
  <si>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</si>
  <si>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</si>
  <si>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</si>
  <si>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</si>
  <si>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</si>
  <si>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</si>
  <si>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</si>
  <si>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</si>
  <si>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</si>
  <si>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</si>
  <si>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</si>
  <si>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</si>
  <si>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</si>
  <si>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</si>
  <si>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</si>
  <si>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</si>
  <si>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</si>
  <si>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</si>
  <si>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</si>
  <si>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</si>
  <si>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</si>
  <si>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</si>
  <si>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</si>
  <si>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</si>
  <si>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</si>
  <si>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</si>
  <si>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</si>
  <si>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</si>
  <si>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</si>
  <si>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</si>
  <si>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</si>
  <si>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</si>
  <si>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</si>
  <si>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</si>
  <si>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</si>
  <si>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</si>
  <si>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</si>
  <si>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</si>
  <si>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</si>
  <si>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</si>
  <si>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</si>
  <si>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</si>
  <si>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</si>
  <si>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</si>
  <si>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</si>
  <si>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</si>
  <si>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</si>
  <si>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</si>
  <si>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</si>
  <si>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</si>
  <si>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</si>
  <si>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</si>
  <si>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</si>
  <si>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</si>
  <si>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</si>
  <si>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</si>
  <si>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</si>
  <si>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</si>
  <si>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</si>
  <si>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</si>
  <si>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</si>
  <si>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</si>
  <si>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</si>
  <si>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2019 год</t>
  </si>
  <si>
    <t>2020 год</t>
  </si>
  <si>
    <t xml:space="preserve">              Непрограммные направления деятельности</t>
  </si>
  <si>
    <t xml:space="preserve">            Выполнение других обязательств муниципального образования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</si>
  <si>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</si>
  <si>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</si>
  <si>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</si>
  <si>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  Расходы на выплаты персоналу государственных (муниципальных) органов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</si>
  <si>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</si>
  <si>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</si>
  <si>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</si>
  <si>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</si>
  <si>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</si>
  <si>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    Непрограммные направления деятельности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</si>
  <si>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</si>
  <si>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</si>
  <si>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</si>
  <si>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</si>
  <si>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</si>
  <si>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</si>
  <si>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</si>
  <si>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</si>
  <si>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</si>
  <si>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 xml:space="preserve">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</si>
  <si>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</si>
  <si>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</si>
  <si>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</si>
  <si>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</si>
  <si>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</si>
  <si>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</si>
  <si>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</si>
  <si>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 xml:space="preserve">          Подпрограмма "Обеспечение жильем молодых семей на территории Волчанского городского округа"</t>
  </si>
  <si>
    <t xml:space="preserve">            Предоставление социальных выплат молодым семьям на приобретение (строительство) жилья</t>
  </si>
  <si>
    <t xml:space="preserve">              Социальные выплаты гражданам, кроме публичных нормативных социальных выплат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</si>
  <si>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</si>
  <si>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</si>
  <si>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</si>
  <si>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</si>
  <si>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</si>
  <si>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</si>
  <si>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</si>
  <si>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    Проведение социально – значимых мероприятий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</si>
  <si>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</si>
  <si>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</si>
  <si>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Субсидии бюджетным учреждениям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</si>
  <si>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</si>
  <si>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</si>
  <si>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</si>
  <si>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</si>
  <si>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</si>
  <si>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</si>
  <si>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</si>
  <si>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</si>
  <si>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</si>
  <si>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Обеспечение деятельности органов местного самоуправления (центральный аппарат)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</si>
  <si>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</si>
  <si>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</si>
  <si>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</si>
  <si>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 xml:space="preserve">            Поддержка одаренных детей</t>
  </si>
  <si>
    <t xml:space="preserve">              Премии и гранты</t>
  </si>
  <si>
    <t xml:space="preserve">            Обеспечение деятельности МКУ "Центр по обеспечению деятельности образовательных учреждений"</t>
  </si>
  <si>
    <t xml:space="preserve">              Расходы на выплаты персоналу казенных учреждений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</si>
  <si>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</si>
  <si>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на 2019 и 2020 годы</t>
  </si>
  <si>
    <t>Приложение 8</t>
  </si>
  <si>
    <t>Приложение 7</t>
  </si>
  <si>
    <t xml:space="preserve">       Иные закупки товаров, работ и услуг для обеспечения государственных (муниципальных) нужд</t>
  </si>
  <si>
    <t xml:space="preserve">           Приобретение дорожно-строительной и коммунальной техники для нужд Волчанского городского округа</t>
  </si>
  <si>
    <t xml:space="preserve">от 31.05.2018 года № 29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</si>
</sst>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3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4" fillId="0" borderId="13" xfId="80" applyFont="1" applyFill="1" applyBorder="1" applyProtection="1">
      <alignment horizontal="right" vertical="top" shrinkToFit="1"/>
      <protection/>
    </xf>
    <xf numFmtId="4" fontId="52" fillId="0" borderId="13" xfId="80" applyFont="1" applyFill="1" applyBorder="1" applyProtection="1">
      <alignment horizontal="right" vertical="top" shrinkToFi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52" fillId="0" borderId="14" xfId="62" applyFont="1" applyFill="1" applyBorder="1" applyProtection="1">
      <alignment horizontal="center" vertical="center" wrapText="1"/>
      <protection locked="0"/>
    </xf>
    <xf numFmtId="0" fontId="52" fillId="0" borderId="14" xfId="63" applyFont="1" applyFill="1" applyBorder="1" applyProtection="1">
      <alignment horizontal="center" vertical="center" wrapText="1"/>
      <protection locked="0"/>
    </xf>
    <xf numFmtId="0" fontId="52" fillId="0" borderId="14" xfId="64" applyFont="1" applyFill="1" applyBorder="1" applyProtection="1">
      <alignment horizontal="center" vertical="center" wrapText="1"/>
      <protection locked="0"/>
    </xf>
    <xf numFmtId="0" fontId="52" fillId="0" borderId="14" xfId="65" applyFont="1" applyFill="1" applyBorder="1" applyProtection="1">
      <alignment horizontal="center" vertical="center" wrapText="1"/>
      <protection locked="0"/>
    </xf>
    <xf numFmtId="0" fontId="52" fillId="0" borderId="14" xfId="66" applyFont="1" applyFill="1" applyBorder="1" applyProtection="1">
      <alignment horizontal="center" vertical="center" wrapText="1"/>
      <protection locked="0"/>
    </xf>
    <xf numFmtId="0" fontId="52" fillId="0" borderId="14" xfId="67" applyFont="1" applyFill="1" applyBorder="1" applyProtection="1">
      <alignment horizontal="center" vertical="center" wrapText="1"/>
      <protection locked="0"/>
    </xf>
    <xf numFmtId="0" fontId="52" fillId="0" borderId="14" xfId="68" applyFont="1" applyFill="1" applyBorder="1" applyProtection="1">
      <alignment horizontal="center" vertical="center" wrapText="1"/>
      <protection locked="0"/>
    </xf>
    <xf numFmtId="0" fontId="52" fillId="0" borderId="14" xfId="69" applyNumberFormat="1" applyFont="1" applyFill="1" applyBorder="1" applyProtection="1">
      <alignment horizontal="center" vertical="center" wrapText="1"/>
      <protection/>
    </xf>
    <xf numFmtId="0" fontId="52" fillId="0" borderId="14" xfId="69" applyFont="1" applyFill="1" applyBorder="1" applyProtection="1">
      <alignment horizontal="center" vertical="center" wrapText="1"/>
      <protection locked="0"/>
    </xf>
    <xf numFmtId="10" fontId="52" fillId="0" borderId="1" xfId="81" applyFont="1" applyFill="1" applyBorder="1" applyProtection="1">
      <alignment horizontal="right" vertical="top" shrinkToFit="1"/>
      <protection/>
    </xf>
    <xf numFmtId="4" fontId="52" fillId="0" borderId="15" xfId="80" applyFont="1" applyFill="1" applyBorder="1" applyProtection="1">
      <alignment horizontal="right" vertical="top" shrinkToFit="1"/>
      <protection/>
    </xf>
    <xf numFmtId="1" fontId="52" fillId="35" borderId="1" xfId="43" applyNumberFormat="1" applyFont="1" applyFill="1" applyBorder="1" applyProtection="1">
      <alignment horizontal="center" vertical="top" shrinkToFit="1"/>
      <protection/>
    </xf>
    <xf numFmtId="1" fontId="52" fillId="35" borderId="1" xfId="43" applyFont="1" applyFill="1" applyBorder="1" applyProtection="1">
      <alignment horizontal="center" vertical="top" shrinkToFit="1"/>
      <protection/>
    </xf>
    <xf numFmtId="4" fontId="52" fillId="35" borderId="13" xfId="80" applyFont="1" applyFill="1" applyBorder="1" applyProtection="1">
      <alignment horizontal="right" vertical="top" shrinkToFit="1"/>
      <protection/>
    </xf>
    <xf numFmtId="4" fontId="52" fillId="35" borderId="1" xfId="80" applyFont="1" applyFill="1" applyBorder="1" applyProtection="1">
      <alignment horizontal="right" vertical="top" shrinkToFit="1"/>
      <protection/>
    </xf>
    <xf numFmtId="0" fontId="55" fillId="0" borderId="16" xfId="39" applyFont="1" applyFill="1" applyBorder="1" applyProtection="1">
      <alignment horizontal="center" vertical="center" wrapText="1"/>
      <protection locked="0"/>
    </xf>
    <xf numFmtId="0" fontId="55" fillId="0" borderId="16" xfId="42" applyFont="1" applyFill="1" applyBorder="1" applyProtection="1">
      <alignment horizontal="center" vertical="center" wrapText="1"/>
      <protection locked="0"/>
    </xf>
    <xf numFmtId="0" fontId="55" fillId="0" borderId="16" xfId="44" applyFont="1" applyFill="1" applyBorder="1" applyProtection="1">
      <alignment horizontal="center" vertical="center" wrapText="1"/>
      <protection locked="0"/>
    </xf>
    <xf numFmtId="0" fontId="55" fillId="0" borderId="16" xfId="45" applyFont="1" applyFill="1" applyBorder="1" applyProtection="1">
      <alignment horizontal="center" vertical="center" wrapText="1"/>
      <protection locked="0"/>
    </xf>
    <xf numFmtId="0" fontId="55" fillId="0" borderId="16" xfId="46" applyFont="1" applyFill="1" applyBorder="1" applyProtection="1">
      <alignment horizontal="center" vertical="center" wrapText="1"/>
      <protection locked="0"/>
    </xf>
    <xf numFmtId="0" fontId="55" fillId="0" borderId="16" xfId="49" applyFont="1" applyFill="1" applyBorder="1" applyProtection="1">
      <alignment horizontal="center" vertical="center" wrapText="1"/>
      <protection locked="0"/>
    </xf>
    <xf numFmtId="0" fontId="55" fillId="0" borderId="16" xfId="51" applyFont="1" applyFill="1" applyBorder="1" applyProtection="1">
      <alignment horizontal="center" vertical="center" wrapText="1"/>
      <protection locked="0"/>
    </xf>
    <xf numFmtId="0" fontId="55" fillId="0" borderId="16" xfId="52" applyFont="1" applyFill="1" applyBorder="1" applyProtection="1">
      <alignment horizontal="center" vertical="center" wrapText="1"/>
      <protection locked="0"/>
    </xf>
    <xf numFmtId="0" fontId="55" fillId="0" borderId="16" xfId="53" applyFont="1" applyFill="1" applyBorder="1" applyProtection="1">
      <alignment horizontal="center" vertical="center" wrapText="1"/>
      <protection locked="0"/>
    </xf>
    <xf numFmtId="0" fontId="55" fillId="0" borderId="16" xfId="55" applyFont="1" applyFill="1" applyBorder="1" applyProtection="1">
      <alignment horizontal="center" vertical="center" wrapText="1"/>
      <protection locked="0"/>
    </xf>
    <xf numFmtId="0" fontId="55" fillId="0" borderId="17" xfId="59" applyFont="1" applyFill="1" applyBorder="1" applyProtection="1">
      <alignment horizontal="center" vertical="center" wrapText="1"/>
      <protection locked="0"/>
    </xf>
    <xf numFmtId="0" fontId="55" fillId="0" borderId="18" xfId="60" applyFont="1" applyFill="1" applyBorder="1" applyProtection="1">
      <alignment horizontal="center" vertical="center" wrapText="1"/>
      <protection locked="0"/>
    </xf>
    <xf numFmtId="0" fontId="55" fillId="0" borderId="16" xfId="61" applyFont="1" applyFill="1" applyBorder="1" applyProtection="1">
      <alignment horizontal="center" vertical="center" wrapText="1"/>
      <protection locked="0"/>
    </xf>
    <xf numFmtId="0" fontId="55" fillId="0" borderId="16" xfId="62" applyFont="1" applyFill="1" applyBorder="1" applyProtection="1">
      <alignment horizontal="center" vertical="center" wrapText="1"/>
      <protection locked="0"/>
    </xf>
    <xf numFmtId="0" fontId="55" fillId="0" borderId="16" xfId="63" applyFont="1" applyFill="1" applyBorder="1" applyProtection="1">
      <alignment horizontal="center" vertical="center" wrapText="1"/>
      <protection locked="0"/>
    </xf>
    <xf numFmtId="0" fontId="55" fillId="0" borderId="16" xfId="64" applyFont="1" applyFill="1" applyBorder="1" applyProtection="1">
      <alignment horizontal="center" vertical="center" wrapText="1"/>
      <protection locked="0"/>
    </xf>
    <xf numFmtId="0" fontId="55" fillId="0" borderId="16" xfId="65" applyFont="1" applyFill="1" applyBorder="1" applyProtection="1">
      <alignment horizontal="center" vertical="center" wrapText="1"/>
      <protection locked="0"/>
    </xf>
    <xf numFmtId="0" fontId="55" fillId="0" borderId="16" xfId="66" applyFont="1" applyFill="1" applyBorder="1" applyProtection="1">
      <alignment horizontal="center" vertical="center" wrapText="1"/>
      <protection locked="0"/>
    </xf>
    <xf numFmtId="0" fontId="55" fillId="0" borderId="16" xfId="67" applyFont="1" applyFill="1" applyBorder="1" applyProtection="1">
      <alignment horizontal="center" vertical="center" wrapText="1"/>
      <protection locked="0"/>
    </xf>
    <xf numFmtId="0" fontId="55" fillId="0" borderId="16" xfId="68" applyFont="1" applyFill="1" applyBorder="1" applyProtection="1">
      <alignment horizontal="center" vertical="center" wrapText="1"/>
      <protection locked="0"/>
    </xf>
    <xf numFmtId="0" fontId="55" fillId="0" borderId="16" xfId="69" applyNumberFormat="1" applyFont="1" applyFill="1" applyBorder="1" applyProtection="1">
      <alignment horizontal="center" vertical="center" wrapText="1"/>
      <protection/>
    </xf>
    <xf numFmtId="0" fontId="55" fillId="0" borderId="16" xfId="69" applyFont="1" applyFill="1" applyBorder="1" applyProtection="1">
      <alignment horizontal="center" vertical="center" wrapText="1"/>
      <protection locked="0"/>
    </xf>
    <xf numFmtId="0" fontId="55" fillId="0" borderId="19" xfId="69" applyFont="1" applyFill="1" applyBorder="1" applyProtection="1">
      <alignment horizontal="center" vertical="center" wrapText="1"/>
      <protection locked="0"/>
    </xf>
    <xf numFmtId="0" fontId="55" fillId="0" borderId="20" xfId="41" applyNumberFormat="1" applyFont="1" applyFill="1" applyBorder="1" applyProtection="1">
      <alignment/>
      <protection/>
    </xf>
    <xf numFmtId="4" fontId="54" fillId="0" borderId="21" xfId="57" applyFont="1" applyFill="1" applyBorder="1" applyProtection="1">
      <alignment horizontal="right" vertical="top" shrinkToFit="1"/>
      <protection/>
    </xf>
    <xf numFmtId="4" fontId="54" fillId="0" borderId="22" xfId="57" applyFont="1" applyFill="1" applyBorder="1" applyProtection="1">
      <alignment horizontal="right" vertical="top" shrinkToFit="1"/>
      <protection/>
    </xf>
    <xf numFmtId="4" fontId="54" fillId="0" borderId="23" xfId="57" applyFont="1" applyFill="1" applyBorder="1" applyProtection="1">
      <alignment horizontal="right" vertical="top" shrinkToFit="1"/>
      <protection/>
    </xf>
    <xf numFmtId="4" fontId="54" fillId="0" borderId="24" xfId="57" applyFont="1" applyFill="1" applyBorder="1" applyProtection="1">
      <alignment horizontal="right" vertical="top" shrinkToFit="1"/>
      <protection/>
    </xf>
    <xf numFmtId="10" fontId="54" fillId="0" borderId="24" xfId="72" applyFont="1" applyFill="1" applyBorder="1" applyProtection="1">
      <alignment horizontal="right" vertical="top" shrinkToFit="1"/>
      <protection/>
    </xf>
    <xf numFmtId="4" fontId="54" fillId="0" borderId="25" xfId="57" applyFont="1" applyFill="1" applyBorder="1" applyProtection="1">
      <alignment horizontal="right" vertical="top" shrinkToFit="1"/>
      <protection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54" fillId="0" borderId="27" xfId="77" applyNumberFormat="1" applyFont="1" applyFill="1" applyBorder="1" applyProtection="1">
      <alignment vertical="top" wrapText="1"/>
      <protection/>
    </xf>
    <xf numFmtId="1" fontId="54" fillId="0" borderId="27" xfId="43" applyNumberFormat="1" applyFont="1" applyFill="1" applyBorder="1" applyProtection="1">
      <alignment horizontal="center" vertical="top" shrinkToFit="1"/>
      <protection/>
    </xf>
    <xf numFmtId="1" fontId="54" fillId="0" borderId="27" xfId="43" applyFont="1" applyFill="1" applyBorder="1" applyProtection="1">
      <alignment horizontal="center" vertical="top" shrinkToFit="1"/>
      <protection/>
    </xf>
    <xf numFmtId="4" fontId="54" fillId="0" borderId="27" xfId="80" applyFont="1" applyFill="1" applyBorder="1" applyProtection="1">
      <alignment horizontal="right" vertical="top" shrinkToFit="1"/>
      <protection/>
    </xf>
    <xf numFmtId="10" fontId="54" fillId="0" borderId="27" xfId="81" applyFont="1" applyFill="1" applyBorder="1" applyProtection="1">
      <alignment horizontal="right" vertical="top" shrinkToFit="1"/>
      <protection/>
    </xf>
    <xf numFmtId="4" fontId="54" fillId="0" borderId="28" xfId="80" applyFont="1" applyFill="1" applyBorder="1" applyProtection="1">
      <alignment horizontal="right" vertical="top" shrinkToFit="1"/>
      <protection/>
    </xf>
    <xf numFmtId="0" fontId="54" fillId="0" borderId="14" xfId="77" applyNumberFormat="1" applyFont="1" applyFill="1" applyBorder="1" applyProtection="1">
      <alignment vertical="top" wrapText="1"/>
      <protection/>
    </xf>
    <xf numFmtId="1" fontId="54" fillId="0" borderId="14" xfId="43" applyNumberFormat="1" applyFont="1" applyFill="1" applyBorder="1" applyProtection="1">
      <alignment horizontal="center" vertical="top" shrinkToFit="1"/>
      <protection/>
    </xf>
    <xf numFmtId="1" fontId="54" fillId="0" borderId="14" xfId="43" applyFont="1" applyFill="1" applyBorder="1" applyProtection="1">
      <alignment horizontal="center" vertical="top" shrinkToFit="1"/>
      <protection/>
    </xf>
    <xf numFmtId="4" fontId="54" fillId="0" borderId="14" xfId="80" applyFont="1" applyFill="1" applyBorder="1" applyProtection="1">
      <alignment horizontal="right" vertical="top" shrinkToFit="1"/>
      <protection/>
    </xf>
    <xf numFmtId="10" fontId="54" fillId="0" borderId="14" xfId="81" applyFont="1" applyFill="1" applyBorder="1" applyProtection="1">
      <alignment horizontal="right" vertical="top" shrinkToFit="1"/>
      <protection/>
    </xf>
    <xf numFmtId="4" fontId="54" fillId="0" borderId="29" xfId="80" applyFont="1" applyFill="1" applyBorder="1" applyProtection="1">
      <alignment horizontal="right" vertical="top" shrinkToFit="1"/>
      <protection/>
    </xf>
    <xf numFmtId="0" fontId="52" fillId="0" borderId="14" xfId="77" applyNumberFormat="1" applyFont="1" applyFill="1" applyBorder="1" applyProtection="1">
      <alignment vertical="top" wrapText="1"/>
      <protection/>
    </xf>
    <xf numFmtId="1" fontId="52" fillId="0" borderId="14" xfId="43" applyNumberFormat="1" applyFont="1" applyFill="1" applyBorder="1" applyProtection="1">
      <alignment horizontal="center" vertical="top" shrinkToFit="1"/>
      <protection/>
    </xf>
    <xf numFmtId="1" fontId="52" fillId="0" borderId="14" xfId="43" applyFont="1" applyFill="1" applyBorder="1" applyProtection="1">
      <alignment horizontal="center" vertical="top" shrinkToFit="1"/>
      <protection/>
    </xf>
    <xf numFmtId="4" fontId="52" fillId="0" borderId="14" xfId="80" applyFont="1" applyFill="1" applyBorder="1" applyProtection="1">
      <alignment horizontal="right" vertical="top" shrinkToFit="1"/>
      <protection/>
    </xf>
    <xf numFmtId="10" fontId="52" fillId="0" borderId="14" xfId="81" applyFont="1" applyFill="1" applyBorder="1" applyProtection="1">
      <alignment horizontal="right" vertical="top" shrinkToFit="1"/>
      <protection/>
    </xf>
    <xf numFmtId="4" fontId="52" fillId="0" borderId="29" xfId="80" applyFont="1" applyFill="1" applyBorder="1" applyProtection="1">
      <alignment horizontal="right" vertical="top" shrinkToFit="1"/>
      <protection/>
    </xf>
    <xf numFmtId="1" fontId="52" fillId="35" borderId="14" xfId="43" applyNumberFormat="1" applyFont="1" applyFill="1" applyBorder="1" applyProtection="1">
      <alignment horizontal="center" vertical="top" shrinkToFit="1"/>
      <protection/>
    </xf>
    <xf numFmtId="1" fontId="52" fillId="35" borderId="14" xfId="43" applyFont="1" applyFill="1" applyBorder="1" applyProtection="1">
      <alignment horizontal="center" vertical="top" shrinkToFit="1"/>
      <protection/>
    </xf>
    <xf numFmtId="4" fontId="52" fillId="35" borderId="14" xfId="80" applyFont="1" applyFill="1" applyBorder="1" applyProtection="1">
      <alignment horizontal="right" vertical="top" shrinkToFit="1"/>
      <protection/>
    </xf>
    <xf numFmtId="4" fontId="52" fillId="35" borderId="29" xfId="80" applyFont="1" applyFill="1" applyBorder="1" applyProtection="1">
      <alignment horizontal="right" vertical="top" shrinkToFit="1"/>
      <protection/>
    </xf>
    <xf numFmtId="0" fontId="52" fillId="0" borderId="30" xfId="77" applyNumberFormat="1" applyFont="1" applyFill="1" applyBorder="1" applyProtection="1">
      <alignment vertical="top" wrapTex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1" fontId="52" fillId="0" borderId="30" xfId="43" applyFont="1" applyFill="1" applyBorder="1" applyProtection="1">
      <alignment horizontal="center" vertical="top" shrinkToFit="1"/>
      <protection/>
    </xf>
    <xf numFmtId="4" fontId="52" fillId="0" borderId="30" xfId="80" applyFont="1" applyFill="1" applyBorder="1" applyProtection="1">
      <alignment horizontal="right" vertical="top" shrinkToFit="1"/>
      <protection/>
    </xf>
    <xf numFmtId="10" fontId="52" fillId="0" borderId="30" xfId="81" applyFont="1" applyFill="1" applyBorder="1" applyProtection="1">
      <alignment horizontal="right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52" fillId="35" borderId="1" xfId="77" applyNumberFormat="1" applyFont="1" applyFill="1" applyBorder="1" applyProtection="1">
      <alignment vertical="top" wrapText="1"/>
      <protection/>
    </xf>
    <xf numFmtId="10" fontId="52" fillId="35" borderId="1" xfId="81" applyFont="1" applyFill="1" applyBorder="1" applyProtection="1">
      <alignment horizontal="right" vertical="top" shrinkToFit="1"/>
      <protection/>
    </xf>
    <xf numFmtId="4" fontId="52" fillId="35" borderId="15" xfId="80" applyFont="1" applyFill="1" applyBorder="1" applyProtection="1">
      <alignment horizontal="right" vertical="top" shrinkToFit="1"/>
      <protection/>
    </xf>
    <xf numFmtId="10" fontId="54" fillId="0" borderId="1" xfId="81" applyFont="1" applyFill="1" applyBorder="1" applyProtection="1">
      <alignment horizontal="right" vertical="top" shrinkToFit="1"/>
      <protection/>
    </xf>
    <xf numFmtId="4" fontId="54" fillId="0" borderId="15" xfId="80" applyFont="1" applyFill="1" applyBorder="1" applyProtection="1">
      <alignment horizontal="right" vertical="top" shrinkToFit="1"/>
      <protection/>
    </xf>
    <xf numFmtId="1" fontId="4" fillId="35" borderId="1" xfId="43" applyNumberFormat="1" applyFont="1" applyFill="1" applyBorder="1" applyProtection="1">
      <alignment horizontal="center" vertical="top" shrinkToFit="1"/>
      <protection/>
    </xf>
    <xf numFmtId="1" fontId="4" fillId="35" borderId="1" xfId="43" applyFont="1" applyFill="1" applyBorder="1" applyProtection="1">
      <alignment horizontal="center" vertical="top" shrinkToFit="1"/>
      <protection/>
    </xf>
    <xf numFmtId="4" fontId="4" fillId="35" borderId="13" xfId="80" applyFont="1" applyFill="1" applyBorder="1" applyProtection="1">
      <alignment horizontal="right" vertical="top" shrinkToFit="1"/>
      <protection/>
    </xf>
    <xf numFmtId="4" fontId="4" fillId="35" borderId="1" xfId="80" applyFont="1" applyFill="1" applyBorder="1" applyProtection="1">
      <alignment horizontal="right" vertical="top" shrinkToFit="1"/>
      <protection/>
    </xf>
    <xf numFmtId="10" fontId="4" fillId="35" borderId="1" xfId="81" applyFont="1" applyFill="1" applyBorder="1" applyProtection="1">
      <alignment horizontal="right" vertical="top" shrinkToFit="1"/>
      <protection/>
    </xf>
    <xf numFmtId="4" fontId="4" fillId="35" borderId="15" xfId="80" applyFont="1" applyFill="1" applyBorder="1" applyProtection="1">
      <alignment horizontal="right" vertical="top" shrinkToFit="1"/>
      <protection/>
    </xf>
    <xf numFmtId="1" fontId="54" fillId="35" borderId="1" xfId="43" applyNumberFormat="1" applyFont="1" applyFill="1" applyBorder="1" applyProtection="1">
      <alignment horizontal="center" vertical="top" shrinkToFit="1"/>
      <protection/>
    </xf>
    <xf numFmtId="1" fontId="54" fillId="35" borderId="1" xfId="43" applyFont="1" applyFill="1" applyBorder="1" applyProtection="1">
      <alignment horizontal="center" vertical="top" shrinkToFit="1"/>
      <protection/>
    </xf>
    <xf numFmtId="4" fontId="54" fillId="35" borderId="13" xfId="80" applyFont="1" applyFill="1" applyBorder="1" applyProtection="1">
      <alignment horizontal="right" vertical="top" shrinkToFit="1"/>
      <protection/>
    </xf>
    <xf numFmtId="4" fontId="54" fillId="35" borderId="1" xfId="80" applyFont="1" applyFill="1" applyBorder="1" applyProtection="1">
      <alignment horizontal="right" vertical="top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54" fillId="0" borderId="21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center" vertical="top"/>
      <protection locked="0"/>
    </xf>
    <xf numFmtId="4" fontId="52" fillId="0" borderId="33" xfId="80" applyFont="1" applyFill="1" applyBorder="1" applyProtection="1">
      <alignment horizontal="right" vertical="top" shrinkToFit="1"/>
      <protection/>
    </xf>
    <xf numFmtId="4" fontId="52" fillId="0" borderId="24" xfId="80" applyFont="1" applyFill="1" applyBorder="1" applyProtection="1">
      <alignment horizontal="right" vertical="top" shrinkToFit="1"/>
      <protection/>
    </xf>
    <xf numFmtId="10" fontId="52" fillId="0" borderId="24" xfId="81" applyFont="1" applyFill="1" applyBorder="1" applyProtection="1">
      <alignment horizontal="right" vertical="top" shrinkToFit="1"/>
      <protection/>
    </xf>
    <xf numFmtId="4" fontId="52" fillId="0" borderId="34" xfId="80" applyFont="1" applyFill="1" applyBorder="1" applyProtection="1">
      <alignment horizontal="right" vertical="top" shrinkToFit="1"/>
      <protection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4" fillId="0" borderId="36" xfId="54" applyNumberFormat="1" applyFont="1" applyFill="1" applyBorder="1" applyAlignment="1" applyProtection="1">
      <alignment horizontal="left"/>
      <protection/>
    </xf>
    <xf numFmtId="0" fontId="54" fillId="0" borderId="37" xfId="54" applyNumberFormat="1" applyFont="1" applyFill="1" applyBorder="1" applyAlignment="1" applyProtection="1">
      <alignment horizontal="left"/>
      <protection/>
    </xf>
    <xf numFmtId="0" fontId="54" fillId="0" borderId="38" xfId="54" applyNumberFormat="1" applyFont="1" applyFill="1" applyBorder="1" applyAlignment="1" applyProtection="1">
      <alignment horizontal="left"/>
      <protection/>
    </xf>
    <xf numFmtId="0" fontId="55" fillId="0" borderId="14" xfId="45" applyNumberFormat="1" applyFont="1" applyFill="1" applyBorder="1" applyAlignment="1" applyProtection="1">
      <alignment horizontal="center" vertical="center" wrapTex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5" fillId="0" borderId="3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9" xfId="45" applyNumberFormat="1" applyFont="1" applyFill="1" applyBorder="1" applyAlignment="1" applyProtection="1">
      <alignment horizontal="center" vertical="center" wrapText="1"/>
      <protection/>
    </xf>
    <xf numFmtId="0" fontId="55" fillId="0" borderId="20" xfId="45" applyNumberFormat="1" applyFont="1" applyFill="1" applyBorder="1" applyAlignment="1" applyProtection="1">
      <alignment horizontal="center" vertical="center" wrapText="1"/>
      <protection/>
    </xf>
    <xf numFmtId="0" fontId="55" fillId="0" borderId="40" xfId="45" applyNumberFormat="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6"/>
  <sheetViews>
    <sheetView showGridLines="0" tabSelected="1" view="pageBreakPreview" zoomScale="118" zoomScaleSheetLayoutView="118" zoomScalePageLayoutView="0" workbookViewId="0" topLeftCell="A1">
      <selection activeCell="E3" sqref="E3:AF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3.7109375" style="1" customWidth="1"/>
    <col min="13" max="30" width="9.140625" style="1" hidden="1" customWidth="1"/>
    <col min="31" max="31" width="0.9921875" style="1" hidden="1" customWidth="1"/>
    <col min="32" max="32" width="13.140625" style="1" customWidth="1"/>
    <col min="33" max="16384" width="9.140625" style="1" customWidth="1"/>
  </cols>
  <sheetData>
    <row r="1" spans="5:32" ht="15">
      <c r="E1" s="127" t="s">
        <v>385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5:32" ht="15">
      <c r="E2" s="127" t="s">
        <v>309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5:32" ht="15">
      <c r="E3" s="127" t="s">
        <v>388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5" spans="1:36" ht="15">
      <c r="A5" s="7"/>
      <c r="B5" s="7"/>
      <c r="C5" s="7"/>
      <c r="D5" s="24"/>
      <c r="E5" s="127" t="s">
        <v>384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7"/>
      <c r="AH5" s="7"/>
      <c r="AI5" s="7"/>
      <c r="AJ5" s="7"/>
    </row>
    <row r="6" spans="1:36" ht="15">
      <c r="A6" s="7"/>
      <c r="B6" s="7"/>
      <c r="C6" s="7"/>
      <c r="D6" s="24"/>
      <c r="E6" s="127" t="s">
        <v>309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7"/>
      <c r="AH6" s="7"/>
      <c r="AI6" s="7"/>
      <c r="AJ6" s="7"/>
    </row>
    <row r="7" spans="1:36" ht="15">
      <c r="A7" s="7"/>
      <c r="B7" s="7"/>
      <c r="C7" s="7"/>
      <c r="D7" s="24"/>
      <c r="E7" s="127" t="s">
        <v>310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7"/>
      <c r="AH7" s="7"/>
      <c r="AI7" s="7"/>
      <c r="AJ7" s="7"/>
    </row>
    <row r="8" spans="1:36" ht="15">
      <c r="A8" s="7"/>
      <c r="B8" s="7"/>
      <c r="C8" s="7"/>
      <c r="D8" s="24"/>
      <c r="E8" s="127" t="s">
        <v>318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7"/>
      <c r="AH8" s="7"/>
      <c r="AI8" s="7"/>
      <c r="AJ8" s="7"/>
    </row>
    <row r="9" spans="1:36" ht="15">
      <c r="A9" s="7"/>
      <c r="B9" s="9"/>
      <c r="C9" s="10"/>
      <c r="D9" s="24"/>
      <c r="E9" s="127" t="s">
        <v>319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8"/>
      <c r="AH9" s="8"/>
      <c r="AI9" s="8"/>
      <c r="AJ9" s="8"/>
    </row>
    <row r="10" spans="1:36" ht="15">
      <c r="A10" s="7"/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8.75" customHeight="1">
      <c r="A11" s="135" t="s">
        <v>311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2"/>
      <c r="AH11" s="12"/>
      <c r="AI11" s="12"/>
      <c r="AJ11" s="12"/>
    </row>
    <row r="12" spans="1:36" ht="18.75">
      <c r="A12" s="136" t="s">
        <v>383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1"/>
      <c r="AH12" s="11"/>
      <c r="AI12" s="11"/>
      <c r="AJ12" s="11"/>
    </row>
    <row r="13" spans="1:36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2" s="4" customFormat="1" ht="12.75" customHeight="1">
      <c r="A14" s="137" t="s">
        <v>259</v>
      </c>
      <c r="B14" s="140" t="s">
        <v>312</v>
      </c>
      <c r="C14" s="140" t="s">
        <v>313</v>
      </c>
      <c r="D14" s="143" t="s">
        <v>314</v>
      </c>
      <c r="E14" s="143" t="s">
        <v>315</v>
      </c>
      <c r="F14" s="143" t="s">
        <v>316</v>
      </c>
      <c r="G14" s="131" t="s">
        <v>0</v>
      </c>
      <c r="H14" s="131" t="s">
        <v>1</v>
      </c>
      <c r="I14" s="131" t="s">
        <v>2</v>
      </c>
      <c r="J14" s="131" t="s">
        <v>2</v>
      </c>
      <c r="K14" s="131" t="s">
        <v>2</v>
      </c>
      <c r="L14" s="131" t="s">
        <v>317</v>
      </c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5" spans="1:32" s="4" customFormat="1" ht="12.75">
      <c r="A15" s="138"/>
      <c r="B15" s="141"/>
      <c r="C15" s="141"/>
      <c r="D15" s="144"/>
      <c r="E15" s="144"/>
      <c r="F15" s="144"/>
      <c r="G15" s="132"/>
      <c r="H15" s="132"/>
      <c r="I15" s="132"/>
      <c r="J15" s="132"/>
      <c r="K15" s="132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2" s="4" customFormat="1" ht="12.75">
      <c r="A16" s="139"/>
      <c r="B16" s="142"/>
      <c r="C16" s="142"/>
      <c r="D16" s="145"/>
      <c r="E16" s="145"/>
      <c r="F16" s="145"/>
      <c r="G16" s="27"/>
      <c r="H16" s="27"/>
      <c r="I16" s="27"/>
      <c r="J16" s="27"/>
      <c r="K16" s="27"/>
      <c r="L16" s="27" t="s">
        <v>320</v>
      </c>
      <c r="M16" s="27"/>
      <c r="N16" s="27"/>
      <c r="O16" s="28"/>
      <c r="P16" s="29"/>
      <c r="Q16" s="30"/>
      <c r="R16" s="31"/>
      <c r="S16" s="32"/>
      <c r="T16" s="33"/>
      <c r="U16" s="34"/>
      <c r="V16" s="35"/>
      <c r="W16" s="36"/>
      <c r="X16" s="36"/>
      <c r="Y16" s="36"/>
      <c r="Z16" s="36"/>
      <c r="AA16" s="36"/>
      <c r="AB16" s="35"/>
      <c r="AC16" s="36"/>
      <c r="AD16" s="36"/>
      <c r="AE16" s="36"/>
      <c r="AF16" s="27" t="s">
        <v>321</v>
      </c>
    </row>
    <row r="17" spans="1:32" s="5" customFormat="1" ht="12" thickBot="1">
      <c r="A17" s="14">
        <v>1</v>
      </c>
      <c r="B17" s="43">
        <v>2</v>
      </c>
      <c r="C17" s="44">
        <v>3</v>
      </c>
      <c r="D17" s="45">
        <v>4</v>
      </c>
      <c r="E17" s="46">
        <v>5</v>
      </c>
      <c r="F17" s="47">
        <v>6</v>
      </c>
      <c r="G17" s="48"/>
      <c r="H17" s="49"/>
      <c r="I17" s="50"/>
      <c r="J17" s="51"/>
      <c r="K17" s="52"/>
      <c r="L17" s="53">
        <v>7</v>
      </c>
      <c r="M17" s="54"/>
      <c r="N17" s="55"/>
      <c r="O17" s="56"/>
      <c r="P17" s="57"/>
      <c r="Q17" s="58"/>
      <c r="R17" s="59"/>
      <c r="S17" s="60"/>
      <c r="T17" s="61"/>
      <c r="U17" s="62"/>
      <c r="V17" s="63"/>
      <c r="W17" s="64"/>
      <c r="X17" s="64"/>
      <c r="Y17" s="64"/>
      <c r="Z17" s="64"/>
      <c r="AA17" s="64"/>
      <c r="AB17" s="63"/>
      <c r="AC17" s="64"/>
      <c r="AD17" s="64"/>
      <c r="AE17" s="65"/>
      <c r="AF17" s="66">
        <v>8</v>
      </c>
    </row>
    <row r="18" spans="1:32" s="6" customFormat="1" ht="14.25">
      <c r="A18" s="73">
        <v>1</v>
      </c>
      <c r="B18" s="74" t="s">
        <v>260</v>
      </c>
      <c r="C18" s="75" t="s">
        <v>3</v>
      </c>
      <c r="D18" s="75" t="s">
        <v>4</v>
      </c>
      <c r="E18" s="75" t="s">
        <v>5</v>
      </c>
      <c r="F18" s="75" t="s">
        <v>6</v>
      </c>
      <c r="G18" s="76"/>
      <c r="H18" s="76"/>
      <c r="I18" s="76"/>
      <c r="J18" s="76"/>
      <c r="K18" s="77">
        <v>0</v>
      </c>
      <c r="L18" s="77">
        <f>L19+L64+L71+L97+L136+L193+L210+L229+L240+L274</f>
        <v>210478900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8">
        <v>0</v>
      </c>
      <c r="AE18" s="77">
        <v>0</v>
      </c>
      <c r="AF18" s="79">
        <f>AF19+AF64+AF71+AF97+AF136+AF193+AF210+AF229+AF240+AF274</f>
        <v>121961900</v>
      </c>
    </row>
    <row r="19" spans="1:32" s="6" customFormat="1" ht="14.25" outlineLevel="1">
      <c r="A19" s="23">
        <v>2</v>
      </c>
      <c r="B19" s="80" t="s">
        <v>261</v>
      </c>
      <c r="C19" s="81" t="s">
        <v>3</v>
      </c>
      <c r="D19" s="81" t="s">
        <v>7</v>
      </c>
      <c r="E19" s="81" t="s">
        <v>5</v>
      </c>
      <c r="F19" s="81" t="s">
        <v>6</v>
      </c>
      <c r="G19" s="82"/>
      <c r="H19" s="82"/>
      <c r="I19" s="82"/>
      <c r="J19" s="82"/>
      <c r="K19" s="83">
        <v>0</v>
      </c>
      <c r="L19" s="83">
        <f>L20+L24+L30+L34</f>
        <v>16865400</v>
      </c>
      <c r="M19" s="83">
        <f aca="true" t="shared" si="0" ref="M19:AF19">M20+M24+M30+M34</f>
        <v>3189000</v>
      </c>
      <c r="N19" s="83">
        <f t="shared" si="0"/>
        <v>3189000</v>
      </c>
      <c r="O19" s="83">
        <f t="shared" si="0"/>
        <v>3189000</v>
      </c>
      <c r="P19" s="83">
        <f t="shared" si="0"/>
        <v>3189000</v>
      </c>
      <c r="Q19" s="83">
        <f t="shared" si="0"/>
        <v>3189000</v>
      </c>
      <c r="R19" s="83">
        <f t="shared" si="0"/>
        <v>3189000</v>
      </c>
      <c r="S19" s="83">
        <f t="shared" si="0"/>
        <v>3189000</v>
      </c>
      <c r="T19" s="83">
        <f t="shared" si="0"/>
        <v>3189000</v>
      </c>
      <c r="U19" s="83">
        <f t="shared" si="0"/>
        <v>3189000</v>
      </c>
      <c r="V19" s="83">
        <f t="shared" si="0"/>
        <v>3189000</v>
      </c>
      <c r="W19" s="83">
        <f t="shared" si="0"/>
        <v>3189000</v>
      </c>
      <c r="X19" s="83">
        <f t="shared" si="0"/>
        <v>3189000</v>
      </c>
      <c r="Y19" s="83">
        <f t="shared" si="0"/>
        <v>3189000</v>
      </c>
      <c r="Z19" s="83">
        <f t="shared" si="0"/>
        <v>3189000</v>
      </c>
      <c r="AA19" s="83">
        <f t="shared" si="0"/>
        <v>3189000</v>
      </c>
      <c r="AB19" s="83">
        <f t="shared" si="0"/>
        <v>3189000</v>
      </c>
      <c r="AC19" s="83">
        <f t="shared" si="0"/>
        <v>3189000</v>
      </c>
      <c r="AD19" s="83">
        <f t="shared" si="0"/>
        <v>3189000</v>
      </c>
      <c r="AE19" s="83">
        <f t="shared" si="0"/>
        <v>3189000</v>
      </c>
      <c r="AF19" s="83">
        <f t="shared" si="0"/>
        <v>16867900</v>
      </c>
    </row>
    <row r="20" spans="1:32" s="6" customFormat="1" ht="38.25" outlineLevel="2">
      <c r="A20" s="23">
        <v>3</v>
      </c>
      <c r="B20" s="80" t="s">
        <v>262</v>
      </c>
      <c r="C20" s="81" t="s">
        <v>3</v>
      </c>
      <c r="D20" s="81" t="s">
        <v>8</v>
      </c>
      <c r="E20" s="81" t="s">
        <v>5</v>
      </c>
      <c r="F20" s="81" t="s">
        <v>6</v>
      </c>
      <c r="G20" s="82"/>
      <c r="H20" s="82"/>
      <c r="I20" s="82"/>
      <c r="J20" s="82"/>
      <c r="K20" s="83">
        <v>0</v>
      </c>
      <c r="L20" s="83">
        <f>L21</f>
        <v>1225000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4">
        <v>0</v>
      </c>
      <c r="AE20" s="83">
        <v>0</v>
      </c>
      <c r="AF20" s="85">
        <f>AF21</f>
        <v>1225000</v>
      </c>
    </row>
    <row r="21" spans="1:32" ht="15" outlineLevel="3">
      <c r="A21" s="23">
        <v>4</v>
      </c>
      <c r="B21" s="86" t="s">
        <v>322</v>
      </c>
      <c r="C21" s="87" t="s">
        <v>3</v>
      </c>
      <c r="D21" s="87" t="s">
        <v>8</v>
      </c>
      <c r="E21" s="87">
        <v>7000000000</v>
      </c>
      <c r="F21" s="87" t="s">
        <v>6</v>
      </c>
      <c r="G21" s="88"/>
      <c r="H21" s="88"/>
      <c r="I21" s="88"/>
      <c r="J21" s="88"/>
      <c r="K21" s="89">
        <v>0</v>
      </c>
      <c r="L21" s="89">
        <f>L22</f>
        <v>1225000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90">
        <v>0</v>
      </c>
      <c r="AE21" s="89">
        <v>0</v>
      </c>
      <c r="AF21" s="91">
        <f>AF22</f>
        <v>1225000</v>
      </c>
    </row>
    <row r="22" spans="1:32" ht="25.5" outlineLevel="5">
      <c r="A22" s="23">
        <v>5</v>
      </c>
      <c r="B22" s="86" t="s">
        <v>9</v>
      </c>
      <c r="C22" s="87" t="s">
        <v>3</v>
      </c>
      <c r="D22" s="87" t="s">
        <v>8</v>
      </c>
      <c r="E22" s="87">
        <v>7000521000</v>
      </c>
      <c r="F22" s="87" t="s">
        <v>6</v>
      </c>
      <c r="G22" s="88"/>
      <c r="H22" s="88"/>
      <c r="I22" s="88"/>
      <c r="J22" s="88"/>
      <c r="K22" s="89">
        <v>0</v>
      </c>
      <c r="L22" s="89">
        <f>L23</f>
        <v>1225000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0">
        <v>0</v>
      </c>
      <c r="AE22" s="89">
        <v>0</v>
      </c>
      <c r="AF22" s="91">
        <f>AF23</f>
        <v>1225000</v>
      </c>
    </row>
    <row r="23" spans="1:32" ht="25.5" outlineLevel="6">
      <c r="A23" s="23">
        <v>6</v>
      </c>
      <c r="B23" s="86" t="s">
        <v>10</v>
      </c>
      <c r="C23" s="87" t="s">
        <v>3</v>
      </c>
      <c r="D23" s="87" t="s">
        <v>8</v>
      </c>
      <c r="E23" s="87">
        <v>7000521000</v>
      </c>
      <c r="F23" s="87" t="s">
        <v>11</v>
      </c>
      <c r="G23" s="88"/>
      <c r="H23" s="88"/>
      <c r="I23" s="88"/>
      <c r="J23" s="88"/>
      <c r="K23" s="89">
        <v>0</v>
      </c>
      <c r="L23" s="89">
        <v>1225000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90">
        <v>0</v>
      </c>
      <c r="AE23" s="89">
        <v>0</v>
      </c>
      <c r="AF23" s="91">
        <v>1225000</v>
      </c>
    </row>
    <row r="24" spans="1:32" s="6" customFormat="1" ht="51" outlineLevel="2">
      <c r="A24" s="23">
        <v>7</v>
      </c>
      <c r="B24" s="80" t="s">
        <v>263</v>
      </c>
      <c r="C24" s="81" t="s">
        <v>3</v>
      </c>
      <c r="D24" s="81" t="s">
        <v>12</v>
      </c>
      <c r="E24" s="81" t="s">
        <v>5</v>
      </c>
      <c r="F24" s="81" t="s">
        <v>6</v>
      </c>
      <c r="G24" s="82"/>
      <c r="H24" s="82"/>
      <c r="I24" s="82"/>
      <c r="J24" s="82"/>
      <c r="K24" s="83">
        <v>0</v>
      </c>
      <c r="L24" s="83">
        <f>L25</f>
        <v>8000000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4">
        <v>0</v>
      </c>
      <c r="AE24" s="83">
        <v>0</v>
      </c>
      <c r="AF24" s="85">
        <f>AF25</f>
        <v>8000000</v>
      </c>
    </row>
    <row r="25" spans="1:32" ht="15" outlineLevel="3">
      <c r="A25" s="23">
        <v>8</v>
      </c>
      <c r="B25" s="86" t="s">
        <v>322</v>
      </c>
      <c r="C25" s="87" t="s">
        <v>3</v>
      </c>
      <c r="D25" s="87" t="s">
        <v>12</v>
      </c>
      <c r="E25" s="92">
        <v>7000000000</v>
      </c>
      <c r="F25" s="92" t="s">
        <v>6</v>
      </c>
      <c r="G25" s="93"/>
      <c r="H25" s="93"/>
      <c r="I25" s="93"/>
      <c r="J25" s="93"/>
      <c r="K25" s="94">
        <v>0</v>
      </c>
      <c r="L25" s="94">
        <f>L26</f>
        <v>8000000</v>
      </c>
      <c r="M25" s="94">
        <f aca="true" t="shared" si="1" ref="M25:AF25">M26</f>
        <v>0</v>
      </c>
      <c r="N25" s="94">
        <f t="shared" si="1"/>
        <v>0</v>
      </c>
      <c r="O25" s="94">
        <f t="shared" si="1"/>
        <v>0</v>
      </c>
      <c r="P25" s="94">
        <f t="shared" si="1"/>
        <v>0</v>
      </c>
      <c r="Q25" s="94">
        <f t="shared" si="1"/>
        <v>0</v>
      </c>
      <c r="R25" s="94">
        <f t="shared" si="1"/>
        <v>0</v>
      </c>
      <c r="S25" s="94">
        <f t="shared" si="1"/>
        <v>0</v>
      </c>
      <c r="T25" s="94">
        <f t="shared" si="1"/>
        <v>0</v>
      </c>
      <c r="U25" s="94">
        <f t="shared" si="1"/>
        <v>0</v>
      </c>
      <c r="V25" s="94">
        <f t="shared" si="1"/>
        <v>0</v>
      </c>
      <c r="W25" s="94">
        <f t="shared" si="1"/>
        <v>0</v>
      </c>
      <c r="X25" s="94">
        <f t="shared" si="1"/>
        <v>0</v>
      </c>
      <c r="Y25" s="94">
        <f t="shared" si="1"/>
        <v>0</v>
      </c>
      <c r="Z25" s="94">
        <f t="shared" si="1"/>
        <v>0</v>
      </c>
      <c r="AA25" s="94">
        <f t="shared" si="1"/>
        <v>0</v>
      </c>
      <c r="AB25" s="94">
        <f t="shared" si="1"/>
        <v>0</v>
      </c>
      <c r="AC25" s="94">
        <f t="shared" si="1"/>
        <v>0</v>
      </c>
      <c r="AD25" s="94">
        <f t="shared" si="1"/>
        <v>0</v>
      </c>
      <c r="AE25" s="94">
        <f t="shared" si="1"/>
        <v>0</v>
      </c>
      <c r="AF25" s="95">
        <f t="shared" si="1"/>
        <v>8000000</v>
      </c>
    </row>
    <row r="26" spans="1:32" ht="25.5" outlineLevel="5">
      <c r="A26" s="23">
        <v>9</v>
      </c>
      <c r="B26" s="86" t="s">
        <v>13</v>
      </c>
      <c r="C26" s="87" t="s">
        <v>3</v>
      </c>
      <c r="D26" s="87" t="s">
        <v>12</v>
      </c>
      <c r="E26" s="87" t="s">
        <v>240</v>
      </c>
      <c r="F26" s="87" t="s">
        <v>6</v>
      </c>
      <c r="G26" s="88"/>
      <c r="H26" s="88"/>
      <c r="I26" s="88"/>
      <c r="J26" s="88"/>
      <c r="K26" s="89">
        <v>0</v>
      </c>
      <c r="L26" s="89">
        <f>L27+L28+L29</f>
        <v>8000000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90">
        <v>0</v>
      </c>
      <c r="AE26" s="89">
        <v>0</v>
      </c>
      <c r="AF26" s="91">
        <f>AF27+AF28+AF29</f>
        <v>8000000</v>
      </c>
    </row>
    <row r="27" spans="1:32" ht="25.5" outlineLevel="6">
      <c r="A27" s="23">
        <v>10</v>
      </c>
      <c r="B27" s="86" t="s">
        <v>10</v>
      </c>
      <c r="C27" s="87" t="s">
        <v>3</v>
      </c>
      <c r="D27" s="87" t="s">
        <v>12</v>
      </c>
      <c r="E27" s="87" t="s">
        <v>240</v>
      </c>
      <c r="F27" s="87" t="s">
        <v>11</v>
      </c>
      <c r="G27" s="88"/>
      <c r="H27" s="88"/>
      <c r="I27" s="88"/>
      <c r="J27" s="88"/>
      <c r="K27" s="89">
        <v>0</v>
      </c>
      <c r="L27" s="89">
        <v>6937850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90">
        <v>0</v>
      </c>
      <c r="AE27" s="89">
        <v>0</v>
      </c>
      <c r="AF27" s="91">
        <v>6937850</v>
      </c>
    </row>
    <row r="28" spans="1:32" ht="27" customHeight="1" outlineLevel="6">
      <c r="A28" s="23">
        <v>11</v>
      </c>
      <c r="B28" s="86" t="s">
        <v>14</v>
      </c>
      <c r="C28" s="87" t="s">
        <v>3</v>
      </c>
      <c r="D28" s="87" t="s">
        <v>12</v>
      </c>
      <c r="E28" s="87" t="s">
        <v>240</v>
      </c>
      <c r="F28" s="87" t="s">
        <v>15</v>
      </c>
      <c r="G28" s="88"/>
      <c r="H28" s="88"/>
      <c r="I28" s="88"/>
      <c r="J28" s="88"/>
      <c r="K28" s="89">
        <v>0</v>
      </c>
      <c r="L28" s="89">
        <v>1056150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90">
        <v>0</v>
      </c>
      <c r="AE28" s="89">
        <v>0</v>
      </c>
      <c r="AF28" s="91">
        <v>1056150</v>
      </c>
    </row>
    <row r="29" spans="1:32" ht="15" outlineLevel="6">
      <c r="A29" s="23">
        <v>12</v>
      </c>
      <c r="B29" s="86" t="s">
        <v>16</v>
      </c>
      <c r="C29" s="87" t="s">
        <v>3</v>
      </c>
      <c r="D29" s="87" t="s">
        <v>12</v>
      </c>
      <c r="E29" s="87" t="s">
        <v>240</v>
      </c>
      <c r="F29" s="87" t="s">
        <v>17</v>
      </c>
      <c r="G29" s="88"/>
      <c r="H29" s="88"/>
      <c r="I29" s="88"/>
      <c r="J29" s="88"/>
      <c r="K29" s="89">
        <v>0</v>
      </c>
      <c r="L29" s="89">
        <v>6000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90">
        <v>0</v>
      </c>
      <c r="AE29" s="89">
        <v>0</v>
      </c>
      <c r="AF29" s="91">
        <v>6000</v>
      </c>
    </row>
    <row r="30" spans="1:32" s="6" customFormat="1" ht="14.25" outlineLevel="2">
      <c r="A30" s="23">
        <v>13</v>
      </c>
      <c r="B30" s="80" t="s">
        <v>264</v>
      </c>
      <c r="C30" s="81" t="s">
        <v>3</v>
      </c>
      <c r="D30" s="81" t="s">
        <v>18</v>
      </c>
      <c r="E30" s="81" t="s">
        <v>5</v>
      </c>
      <c r="F30" s="81" t="s">
        <v>6</v>
      </c>
      <c r="G30" s="82"/>
      <c r="H30" s="82"/>
      <c r="I30" s="82"/>
      <c r="J30" s="82"/>
      <c r="K30" s="83">
        <v>0</v>
      </c>
      <c r="L30" s="83">
        <f>L31</f>
        <v>900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4">
        <v>0</v>
      </c>
      <c r="AE30" s="83">
        <v>0</v>
      </c>
      <c r="AF30" s="85">
        <f>AF31</f>
        <v>1400</v>
      </c>
    </row>
    <row r="31" spans="1:32" ht="15" outlineLevel="3">
      <c r="A31" s="23">
        <v>14</v>
      </c>
      <c r="B31" s="86" t="s">
        <v>19</v>
      </c>
      <c r="C31" s="87" t="s">
        <v>3</v>
      </c>
      <c r="D31" s="87" t="s">
        <v>18</v>
      </c>
      <c r="E31" s="87" t="s">
        <v>20</v>
      </c>
      <c r="F31" s="87" t="s">
        <v>6</v>
      </c>
      <c r="G31" s="88"/>
      <c r="H31" s="88"/>
      <c r="I31" s="88"/>
      <c r="J31" s="88"/>
      <c r="K31" s="89">
        <v>0</v>
      </c>
      <c r="L31" s="89">
        <f>L32</f>
        <v>900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90">
        <v>0</v>
      </c>
      <c r="AE31" s="89">
        <v>0</v>
      </c>
      <c r="AF31" s="91">
        <f>AF32</f>
        <v>1400</v>
      </c>
    </row>
    <row r="32" spans="1:32" ht="51" outlineLevel="5">
      <c r="A32" s="23">
        <v>15</v>
      </c>
      <c r="B32" s="86" t="s">
        <v>21</v>
      </c>
      <c r="C32" s="87" t="s">
        <v>3</v>
      </c>
      <c r="D32" s="87" t="s">
        <v>18</v>
      </c>
      <c r="E32" s="87">
        <v>7003551200</v>
      </c>
      <c r="F32" s="87" t="s">
        <v>6</v>
      </c>
      <c r="G32" s="88"/>
      <c r="H32" s="88"/>
      <c r="I32" s="88"/>
      <c r="J32" s="88"/>
      <c r="K32" s="89">
        <v>0</v>
      </c>
      <c r="L32" s="89">
        <f>L33</f>
        <v>900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90">
        <v>0</v>
      </c>
      <c r="AE32" s="89">
        <v>0</v>
      </c>
      <c r="AF32" s="91">
        <f>AF33</f>
        <v>1400</v>
      </c>
    </row>
    <row r="33" spans="1:32" ht="26.25" customHeight="1" outlineLevel="6">
      <c r="A33" s="23">
        <v>16</v>
      </c>
      <c r="B33" s="86" t="s">
        <v>14</v>
      </c>
      <c r="C33" s="87" t="s">
        <v>3</v>
      </c>
      <c r="D33" s="87" t="s">
        <v>18</v>
      </c>
      <c r="E33" s="87">
        <v>7003551200</v>
      </c>
      <c r="F33" s="87" t="s">
        <v>15</v>
      </c>
      <c r="G33" s="88"/>
      <c r="H33" s="88"/>
      <c r="I33" s="88"/>
      <c r="J33" s="88"/>
      <c r="K33" s="89">
        <v>0</v>
      </c>
      <c r="L33" s="89">
        <v>900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90">
        <v>0</v>
      </c>
      <c r="AE33" s="89">
        <v>0</v>
      </c>
      <c r="AF33" s="91">
        <v>1400</v>
      </c>
    </row>
    <row r="34" spans="1:32" s="6" customFormat="1" ht="14.25" outlineLevel="2">
      <c r="A34" s="23">
        <v>17</v>
      </c>
      <c r="B34" s="80" t="s">
        <v>265</v>
      </c>
      <c r="C34" s="81" t="s">
        <v>3</v>
      </c>
      <c r="D34" s="81" t="s">
        <v>22</v>
      </c>
      <c r="E34" s="81" t="s">
        <v>5</v>
      </c>
      <c r="F34" s="81" t="s">
        <v>6</v>
      </c>
      <c r="G34" s="82"/>
      <c r="H34" s="82"/>
      <c r="I34" s="82"/>
      <c r="J34" s="82"/>
      <c r="K34" s="83">
        <v>0</v>
      </c>
      <c r="L34" s="83">
        <f>L35+L41+L44</f>
        <v>7639500</v>
      </c>
      <c r="M34" s="83">
        <f aca="true" t="shared" si="2" ref="M34:AF34">M35+M41+M44</f>
        <v>3189000</v>
      </c>
      <c r="N34" s="83">
        <f t="shared" si="2"/>
        <v>3189000</v>
      </c>
      <c r="O34" s="83">
        <f t="shared" si="2"/>
        <v>3189000</v>
      </c>
      <c r="P34" s="83">
        <f t="shared" si="2"/>
        <v>3189000</v>
      </c>
      <c r="Q34" s="83">
        <f t="shared" si="2"/>
        <v>3189000</v>
      </c>
      <c r="R34" s="83">
        <f t="shared" si="2"/>
        <v>3189000</v>
      </c>
      <c r="S34" s="83">
        <f t="shared" si="2"/>
        <v>3189000</v>
      </c>
      <c r="T34" s="83">
        <f t="shared" si="2"/>
        <v>3189000</v>
      </c>
      <c r="U34" s="83">
        <f t="shared" si="2"/>
        <v>3189000</v>
      </c>
      <c r="V34" s="83">
        <f t="shared" si="2"/>
        <v>3189000</v>
      </c>
      <c r="W34" s="83">
        <f t="shared" si="2"/>
        <v>3189000</v>
      </c>
      <c r="X34" s="83">
        <f t="shared" si="2"/>
        <v>3189000</v>
      </c>
      <c r="Y34" s="83">
        <f t="shared" si="2"/>
        <v>3189000</v>
      </c>
      <c r="Z34" s="83">
        <f t="shared" si="2"/>
        <v>3189000</v>
      </c>
      <c r="AA34" s="83">
        <f t="shared" si="2"/>
        <v>3189000</v>
      </c>
      <c r="AB34" s="83">
        <f t="shared" si="2"/>
        <v>3189000</v>
      </c>
      <c r="AC34" s="83">
        <f t="shared" si="2"/>
        <v>3189000</v>
      </c>
      <c r="AD34" s="83">
        <f t="shared" si="2"/>
        <v>3189000</v>
      </c>
      <c r="AE34" s="83">
        <f t="shared" si="2"/>
        <v>3189000</v>
      </c>
      <c r="AF34" s="83">
        <f t="shared" si="2"/>
        <v>7641500</v>
      </c>
    </row>
    <row r="35" spans="1:32" ht="39" customHeight="1" outlineLevel="3">
      <c r="A35" s="23">
        <v>18</v>
      </c>
      <c r="B35" s="86" t="s">
        <v>23</v>
      </c>
      <c r="C35" s="87" t="s">
        <v>3</v>
      </c>
      <c r="D35" s="87" t="s">
        <v>22</v>
      </c>
      <c r="E35" s="87" t="s">
        <v>24</v>
      </c>
      <c r="F35" s="87" t="s">
        <v>6</v>
      </c>
      <c r="G35" s="88"/>
      <c r="H35" s="88"/>
      <c r="I35" s="88"/>
      <c r="J35" s="88"/>
      <c r="K35" s="89">
        <v>0</v>
      </c>
      <c r="L35" s="89">
        <f>L36+L39</f>
        <v>1910000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90">
        <v>0</v>
      </c>
      <c r="AE35" s="89">
        <v>0</v>
      </c>
      <c r="AF35" s="91">
        <f>AF36+AF39</f>
        <v>1910000</v>
      </c>
    </row>
    <row r="36" spans="1:32" ht="25.5" outlineLevel="5">
      <c r="A36" s="23">
        <v>19</v>
      </c>
      <c r="B36" s="86" t="s">
        <v>25</v>
      </c>
      <c r="C36" s="87" t="s">
        <v>3</v>
      </c>
      <c r="D36" s="87" t="s">
        <v>22</v>
      </c>
      <c r="E36" s="87" t="s">
        <v>26</v>
      </c>
      <c r="F36" s="87" t="s">
        <v>6</v>
      </c>
      <c r="G36" s="88"/>
      <c r="H36" s="88"/>
      <c r="I36" s="88"/>
      <c r="J36" s="88"/>
      <c r="K36" s="89">
        <v>0</v>
      </c>
      <c r="L36" s="89">
        <f>L37+L38</f>
        <v>117000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90">
        <v>0</v>
      </c>
      <c r="AE36" s="89">
        <v>0</v>
      </c>
      <c r="AF36" s="91">
        <f>AF37+AF38</f>
        <v>117000</v>
      </c>
    </row>
    <row r="37" spans="1:32" ht="25.5" outlineLevel="6">
      <c r="A37" s="23">
        <v>20</v>
      </c>
      <c r="B37" s="86" t="s">
        <v>10</v>
      </c>
      <c r="C37" s="87" t="s">
        <v>3</v>
      </c>
      <c r="D37" s="87" t="s">
        <v>22</v>
      </c>
      <c r="E37" s="87" t="s">
        <v>26</v>
      </c>
      <c r="F37" s="87" t="s">
        <v>11</v>
      </c>
      <c r="G37" s="88"/>
      <c r="H37" s="88"/>
      <c r="I37" s="88"/>
      <c r="J37" s="88"/>
      <c r="K37" s="89">
        <v>0</v>
      </c>
      <c r="L37" s="89">
        <v>32000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90">
        <v>0</v>
      </c>
      <c r="AE37" s="89">
        <v>0</v>
      </c>
      <c r="AF37" s="91">
        <v>32000</v>
      </c>
    </row>
    <row r="38" spans="1:32" ht="28.5" customHeight="1" outlineLevel="6">
      <c r="A38" s="23">
        <v>21</v>
      </c>
      <c r="B38" s="86" t="s">
        <v>14</v>
      </c>
      <c r="C38" s="87" t="s">
        <v>3</v>
      </c>
      <c r="D38" s="87" t="s">
        <v>22</v>
      </c>
      <c r="E38" s="87" t="s">
        <v>26</v>
      </c>
      <c r="F38" s="87" t="s">
        <v>15</v>
      </c>
      <c r="G38" s="88"/>
      <c r="H38" s="88"/>
      <c r="I38" s="88"/>
      <c r="J38" s="88"/>
      <c r="K38" s="89">
        <v>0</v>
      </c>
      <c r="L38" s="89">
        <v>85000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90">
        <v>0</v>
      </c>
      <c r="AE38" s="89">
        <v>0</v>
      </c>
      <c r="AF38" s="91">
        <v>85000</v>
      </c>
    </row>
    <row r="39" spans="1:32" ht="38.25" customHeight="1" outlineLevel="5">
      <c r="A39" s="23">
        <v>22</v>
      </c>
      <c r="B39" s="86" t="s">
        <v>27</v>
      </c>
      <c r="C39" s="87" t="s">
        <v>3</v>
      </c>
      <c r="D39" s="87" t="s">
        <v>22</v>
      </c>
      <c r="E39" s="87" t="s">
        <v>28</v>
      </c>
      <c r="F39" s="87" t="s">
        <v>6</v>
      </c>
      <c r="G39" s="88"/>
      <c r="H39" s="88"/>
      <c r="I39" s="88"/>
      <c r="J39" s="88"/>
      <c r="K39" s="89">
        <v>0</v>
      </c>
      <c r="L39" s="89">
        <f>L40</f>
        <v>1793000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90">
        <v>0</v>
      </c>
      <c r="AE39" s="89">
        <v>0</v>
      </c>
      <c r="AF39" s="91">
        <f>AF40</f>
        <v>1793000</v>
      </c>
    </row>
    <row r="40" spans="1:32" ht="25.5" outlineLevel="6">
      <c r="A40" s="23">
        <v>23</v>
      </c>
      <c r="B40" s="86" t="s">
        <v>29</v>
      </c>
      <c r="C40" s="87" t="s">
        <v>3</v>
      </c>
      <c r="D40" s="87" t="s">
        <v>22</v>
      </c>
      <c r="E40" s="87" t="s">
        <v>28</v>
      </c>
      <c r="F40" s="87" t="s">
        <v>30</v>
      </c>
      <c r="G40" s="88"/>
      <c r="H40" s="88"/>
      <c r="I40" s="88"/>
      <c r="J40" s="88"/>
      <c r="K40" s="89">
        <v>0</v>
      </c>
      <c r="L40" s="89">
        <v>1793000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90">
        <v>0</v>
      </c>
      <c r="AE40" s="89">
        <v>0</v>
      </c>
      <c r="AF40" s="91">
        <v>1793000</v>
      </c>
    </row>
    <row r="41" spans="1:32" ht="38.25" outlineLevel="3">
      <c r="A41" s="23">
        <v>24</v>
      </c>
      <c r="B41" s="86" t="s">
        <v>31</v>
      </c>
      <c r="C41" s="87" t="s">
        <v>3</v>
      </c>
      <c r="D41" s="87" t="s">
        <v>22</v>
      </c>
      <c r="E41" s="87" t="s">
        <v>32</v>
      </c>
      <c r="F41" s="87" t="s">
        <v>6</v>
      </c>
      <c r="G41" s="88"/>
      <c r="H41" s="88"/>
      <c r="I41" s="88"/>
      <c r="J41" s="88"/>
      <c r="K41" s="89">
        <v>0</v>
      </c>
      <c r="L41" s="89">
        <f>L42</f>
        <v>3000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90">
        <v>0</v>
      </c>
      <c r="AE41" s="89">
        <v>0</v>
      </c>
      <c r="AF41" s="91">
        <f>AF42</f>
        <v>3000</v>
      </c>
    </row>
    <row r="42" spans="1:32" ht="51" outlineLevel="5">
      <c r="A42" s="23">
        <v>25</v>
      </c>
      <c r="B42" s="86" t="s">
        <v>33</v>
      </c>
      <c r="C42" s="87" t="s">
        <v>3</v>
      </c>
      <c r="D42" s="87" t="s">
        <v>22</v>
      </c>
      <c r="E42" s="87" t="s">
        <v>34</v>
      </c>
      <c r="F42" s="87" t="s">
        <v>6</v>
      </c>
      <c r="G42" s="88"/>
      <c r="H42" s="88"/>
      <c r="I42" s="88"/>
      <c r="J42" s="88"/>
      <c r="K42" s="89">
        <v>0</v>
      </c>
      <c r="L42" s="89">
        <f>L43</f>
        <v>3000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90">
        <v>0</v>
      </c>
      <c r="AE42" s="89">
        <v>0</v>
      </c>
      <c r="AF42" s="91">
        <f>AF43</f>
        <v>3000</v>
      </c>
    </row>
    <row r="43" spans="1:32" ht="26.25" customHeight="1" outlineLevel="6">
      <c r="A43" s="23">
        <v>26</v>
      </c>
      <c r="B43" s="86" t="s">
        <v>14</v>
      </c>
      <c r="C43" s="87" t="s">
        <v>3</v>
      </c>
      <c r="D43" s="87" t="s">
        <v>22</v>
      </c>
      <c r="E43" s="87" t="s">
        <v>34</v>
      </c>
      <c r="F43" s="87" t="s">
        <v>15</v>
      </c>
      <c r="G43" s="88"/>
      <c r="H43" s="88"/>
      <c r="I43" s="88"/>
      <c r="J43" s="88"/>
      <c r="K43" s="89">
        <v>0</v>
      </c>
      <c r="L43" s="89">
        <v>3000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90">
        <v>0</v>
      </c>
      <c r="AE43" s="89">
        <v>0</v>
      </c>
      <c r="AF43" s="91">
        <v>3000</v>
      </c>
    </row>
    <row r="44" spans="1:32" ht="15" outlineLevel="3">
      <c r="A44" s="23">
        <v>27</v>
      </c>
      <c r="B44" s="86" t="s">
        <v>19</v>
      </c>
      <c r="C44" s="87" t="s">
        <v>3</v>
      </c>
      <c r="D44" s="87" t="s">
        <v>22</v>
      </c>
      <c r="E44" s="87" t="s">
        <v>20</v>
      </c>
      <c r="F44" s="87" t="s">
        <v>6</v>
      </c>
      <c r="G44" s="88"/>
      <c r="H44" s="88"/>
      <c r="I44" s="88"/>
      <c r="J44" s="88"/>
      <c r="K44" s="89">
        <v>0</v>
      </c>
      <c r="L44" s="89">
        <f>L45+L48+L50+L53+L57+L59+L61+L55</f>
        <v>5726500</v>
      </c>
      <c r="M44" s="89">
        <f aca="true" t="shared" si="3" ref="M44:AF44">M45+M48+M50+M53+M57+M59+M61+M55</f>
        <v>3189000</v>
      </c>
      <c r="N44" s="89">
        <f t="shared" si="3"/>
        <v>3189000</v>
      </c>
      <c r="O44" s="89">
        <f t="shared" si="3"/>
        <v>3189000</v>
      </c>
      <c r="P44" s="89">
        <f t="shared" si="3"/>
        <v>3189000</v>
      </c>
      <c r="Q44" s="89">
        <f t="shared" si="3"/>
        <v>3189000</v>
      </c>
      <c r="R44" s="89">
        <f t="shared" si="3"/>
        <v>3189000</v>
      </c>
      <c r="S44" s="89">
        <f t="shared" si="3"/>
        <v>3189000</v>
      </c>
      <c r="T44" s="89">
        <f t="shared" si="3"/>
        <v>3189000</v>
      </c>
      <c r="U44" s="89">
        <f t="shared" si="3"/>
        <v>3189000</v>
      </c>
      <c r="V44" s="89">
        <f t="shared" si="3"/>
        <v>3189000</v>
      </c>
      <c r="W44" s="89">
        <f t="shared" si="3"/>
        <v>3189000</v>
      </c>
      <c r="X44" s="89">
        <f t="shared" si="3"/>
        <v>3189000</v>
      </c>
      <c r="Y44" s="89">
        <f t="shared" si="3"/>
        <v>3189000</v>
      </c>
      <c r="Z44" s="89">
        <f t="shared" si="3"/>
        <v>3189000</v>
      </c>
      <c r="AA44" s="89">
        <f t="shared" si="3"/>
        <v>3189000</v>
      </c>
      <c r="AB44" s="89">
        <f t="shared" si="3"/>
        <v>3189000</v>
      </c>
      <c r="AC44" s="89">
        <f t="shared" si="3"/>
        <v>3189000</v>
      </c>
      <c r="AD44" s="89">
        <f t="shared" si="3"/>
        <v>3189000</v>
      </c>
      <c r="AE44" s="89">
        <f t="shared" si="3"/>
        <v>3189000</v>
      </c>
      <c r="AF44" s="89">
        <f t="shared" si="3"/>
        <v>5728500</v>
      </c>
    </row>
    <row r="45" spans="1:32" ht="25.5" outlineLevel="3">
      <c r="A45" s="23">
        <v>28</v>
      </c>
      <c r="B45" s="86" t="s">
        <v>323</v>
      </c>
      <c r="C45" s="87" t="s">
        <v>3</v>
      </c>
      <c r="D45" s="87" t="s">
        <v>22</v>
      </c>
      <c r="E45" s="87" t="s">
        <v>210</v>
      </c>
      <c r="F45" s="87" t="s">
        <v>6</v>
      </c>
      <c r="G45" s="88"/>
      <c r="H45" s="88"/>
      <c r="I45" s="88"/>
      <c r="J45" s="88"/>
      <c r="K45" s="89">
        <v>0</v>
      </c>
      <c r="L45" s="89">
        <f>L46+L47</f>
        <v>3269000</v>
      </c>
      <c r="M45" s="89">
        <f aca="true" t="shared" si="4" ref="M45:AF45">M46+M47</f>
        <v>3189000</v>
      </c>
      <c r="N45" s="89">
        <f t="shared" si="4"/>
        <v>3189000</v>
      </c>
      <c r="O45" s="89">
        <f t="shared" si="4"/>
        <v>3189000</v>
      </c>
      <c r="P45" s="89">
        <f t="shared" si="4"/>
        <v>3189000</v>
      </c>
      <c r="Q45" s="89">
        <f t="shared" si="4"/>
        <v>3189000</v>
      </c>
      <c r="R45" s="89">
        <f t="shared" si="4"/>
        <v>3189000</v>
      </c>
      <c r="S45" s="89">
        <f t="shared" si="4"/>
        <v>3189000</v>
      </c>
      <c r="T45" s="89">
        <f t="shared" si="4"/>
        <v>3189000</v>
      </c>
      <c r="U45" s="89">
        <f t="shared" si="4"/>
        <v>3189000</v>
      </c>
      <c r="V45" s="89">
        <f t="shared" si="4"/>
        <v>3189000</v>
      </c>
      <c r="W45" s="89">
        <f t="shared" si="4"/>
        <v>3189000</v>
      </c>
      <c r="X45" s="89">
        <f t="shared" si="4"/>
        <v>3189000</v>
      </c>
      <c r="Y45" s="89">
        <f t="shared" si="4"/>
        <v>3189000</v>
      </c>
      <c r="Z45" s="89">
        <f t="shared" si="4"/>
        <v>3189000</v>
      </c>
      <c r="AA45" s="89">
        <f t="shared" si="4"/>
        <v>3189000</v>
      </c>
      <c r="AB45" s="89">
        <f t="shared" si="4"/>
        <v>3189000</v>
      </c>
      <c r="AC45" s="89">
        <f t="shared" si="4"/>
        <v>3189000</v>
      </c>
      <c r="AD45" s="89">
        <f t="shared" si="4"/>
        <v>3189000</v>
      </c>
      <c r="AE45" s="89">
        <f t="shared" si="4"/>
        <v>3189000</v>
      </c>
      <c r="AF45" s="91">
        <f t="shared" si="4"/>
        <v>3269000</v>
      </c>
    </row>
    <row r="46" spans="1:32" ht="38.25" outlineLevel="3">
      <c r="A46" s="23">
        <v>29</v>
      </c>
      <c r="B46" s="86" t="s">
        <v>324</v>
      </c>
      <c r="C46" s="87" t="s">
        <v>3</v>
      </c>
      <c r="D46" s="87" t="s">
        <v>22</v>
      </c>
      <c r="E46" s="87" t="s">
        <v>210</v>
      </c>
      <c r="F46" s="87" t="s">
        <v>15</v>
      </c>
      <c r="G46" s="88"/>
      <c r="H46" s="88"/>
      <c r="I46" s="88"/>
      <c r="J46" s="88"/>
      <c r="K46" s="89">
        <v>0</v>
      </c>
      <c r="L46" s="89">
        <f>2189000+1000000</f>
        <v>3189000</v>
      </c>
      <c r="M46" s="89">
        <f aca="true" t="shared" si="5" ref="M46:AF46">2189000+1000000</f>
        <v>3189000</v>
      </c>
      <c r="N46" s="89">
        <f t="shared" si="5"/>
        <v>3189000</v>
      </c>
      <c r="O46" s="89">
        <f t="shared" si="5"/>
        <v>3189000</v>
      </c>
      <c r="P46" s="89">
        <f t="shared" si="5"/>
        <v>3189000</v>
      </c>
      <c r="Q46" s="89">
        <f t="shared" si="5"/>
        <v>3189000</v>
      </c>
      <c r="R46" s="89">
        <f t="shared" si="5"/>
        <v>3189000</v>
      </c>
      <c r="S46" s="89">
        <f t="shared" si="5"/>
        <v>3189000</v>
      </c>
      <c r="T46" s="89">
        <f t="shared" si="5"/>
        <v>3189000</v>
      </c>
      <c r="U46" s="89">
        <f t="shared" si="5"/>
        <v>3189000</v>
      </c>
      <c r="V46" s="89">
        <f t="shared" si="5"/>
        <v>3189000</v>
      </c>
      <c r="W46" s="89">
        <f t="shared" si="5"/>
        <v>3189000</v>
      </c>
      <c r="X46" s="89">
        <f t="shared" si="5"/>
        <v>3189000</v>
      </c>
      <c r="Y46" s="89">
        <f t="shared" si="5"/>
        <v>3189000</v>
      </c>
      <c r="Z46" s="89">
        <f t="shared" si="5"/>
        <v>3189000</v>
      </c>
      <c r="AA46" s="89">
        <f t="shared" si="5"/>
        <v>3189000</v>
      </c>
      <c r="AB46" s="89">
        <f t="shared" si="5"/>
        <v>3189000</v>
      </c>
      <c r="AC46" s="89">
        <f t="shared" si="5"/>
        <v>3189000</v>
      </c>
      <c r="AD46" s="89">
        <f t="shared" si="5"/>
        <v>3189000</v>
      </c>
      <c r="AE46" s="89">
        <f t="shared" si="5"/>
        <v>3189000</v>
      </c>
      <c r="AF46" s="89">
        <f t="shared" si="5"/>
        <v>3189000</v>
      </c>
    </row>
    <row r="47" spans="1:32" ht="15" outlineLevel="3">
      <c r="A47" s="23">
        <v>30</v>
      </c>
      <c r="B47" s="86" t="s">
        <v>325</v>
      </c>
      <c r="C47" s="87" t="s">
        <v>3</v>
      </c>
      <c r="D47" s="87" t="s">
        <v>22</v>
      </c>
      <c r="E47" s="87">
        <v>7000410000</v>
      </c>
      <c r="F47" s="87" t="s">
        <v>17</v>
      </c>
      <c r="G47" s="88"/>
      <c r="H47" s="88"/>
      <c r="I47" s="88"/>
      <c r="J47" s="88"/>
      <c r="K47" s="89"/>
      <c r="L47" s="89">
        <v>80000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89"/>
      <c r="AF47" s="91">
        <v>80000</v>
      </c>
    </row>
    <row r="48" spans="1:32" ht="38.25" outlineLevel="5">
      <c r="A48" s="23">
        <v>31</v>
      </c>
      <c r="B48" s="86" t="s">
        <v>36</v>
      </c>
      <c r="C48" s="87" t="s">
        <v>3</v>
      </c>
      <c r="D48" s="87" t="s">
        <v>22</v>
      </c>
      <c r="E48" s="87" t="s">
        <v>37</v>
      </c>
      <c r="F48" s="87" t="s">
        <v>6</v>
      </c>
      <c r="G48" s="88"/>
      <c r="H48" s="88"/>
      <c r="I48" s="88"/>
      <c r="J48" s="88"/>
      <c r="K48" s="89">
        <v>0</v>
      </c>
      <c r="L48" s="89">
        <f>L49</f>
        <v>2000000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90">
        <v>0</v>
      </c>
      <c r="AE48" s="89">
        <v>0</v>
      </c>
      <c r="AF48" s="91">
        <f>AF49</f>
        <v>2000000</v>
      </c>
    </row>
    <row r="49" spans="1:32" ht="26.25" customHeight="1" outlineLevel="6">
      <c r="A49" s="23">
        <v>32</v>
      </c>
      <c r="B49" s="86" t="s">
        <v>14</v>
      </c>
      <c r="C49" s="87" t="s">
        <v>3</v>
      </c>
      <c r="D49" s="87" t="s">
        <v>22</v>
      </c>
      <c r="E49" s="87" t="s">
        <v>37</v>
      </c>
      <c r="F49" s="87" t="s">
        <v>15</v>
      </c>
      <c r="G49" s="88"/>
      <c r="H49" s="88"/>
      <c r="I49" s="88"/>
      <c r="J49" s="88"/>
      <c r="K49" s="89">
        <v>0</v>
      </c>
      <c r="L49" s="89">
        <v>2000000</v>
      </c>
      <c r="M49" s="89">
        <v>2000000</v>
      </c>
      <c r="N49" s="89">
        <v>2000000</v>
      </c>
      <c r="O49" s="89">
        <v>2000000</v>
      </c>
      <c r="P49" s="89">
        <v>2000000</v>
      </c>
      <c r="Q49" s="89">
        <v>2000000</v>
      </c>
      <c r="R49" s="89">
        <v>2000000</v>
      </c>
      <c r="S49" s="89">
        <v>2000000</v>
      </c>
      <c r="T49" s="89">
        <v>2000000</v>
      </c>
      <c r="U49" s="89">
        <v>2000000</v>
      </c>
      <c r="V49" s="89">
        <v>2000000</v>
      </c>
      <c r="W49" s="89">
        <v>2000000</v>
      </c>
      <c r="X49" s="89">
        <v>2000000</v>
      </c>
      <c r="Y49" s="89">
        <v>2000000</v>
      </c>
      <c r="Z49" s="89">
        <v>2000000</v>
      </c>
      <c r="AA49" s="89">
        <v>2000000</v>
      </c>
      <c r="AB49" s="89">
        <v>2000000</v>
      </c>
      <c r="AC49" s="89">
        <v>2000000</v>
      </c>
      <c r="AD49" s="89">
        <v>2000000</v>
      </c>
      <c r="AE49" s="89">
        <v>2000000</v>
      </c>
      <c r="AF49" s="91">
        <v>2000000</v>
      </c>
    </row>
    <row r="50" spans="1:32" ht="26.25" customHeight="1" outlineLevel="6">
      <c r="A50" s="23">
        <v>33</v>
      </c>
      <c r="B50" s="86" t="s">
        <v>326</v>
      </c>
      <c r="C50" s="87" t="s">
        <v>3</v>
      </c>
      <c r="D50" s="87" t="s">
        <v>22</v>
      </c>
      <c r="E50" s="87">
        <v>7000811000</v>
      </c>
      <c r="F50" s="87" t="s">
        <v>6</v>
      </c>
      <c r="G50" s="88"/>
      <c r="H50" s="88"/>
      <c r="I50" s="88"/>
      <c r="J50" s="88"/>
      <c r="K50" s="89">
        <v>0</v>
      </c>
      <c r="L50" s="89">
        <f>L51+L52</f>
        <v>238000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90">
        <v>0</v>
      </c>
      <c r="AE50" s="89">
        <v>0</v>
      </c>
      <c r="AF50" s="91">
        <f>AF51+AF52</f>
        <v>238000</v>
      </c>
    </row>
    <row r="51" spans="1:32" ht="26.25" customHeight="1" outlineLevel="6">
      <c r="A51" s="23">
        <v>34</v>
      </c>
      <c r="B51" s="86" t="s">
        <v>327</v>
      </c>
      <c r="C51" s="87" t="s">
        <v>3</v>
      </c>
      <c r="D51" s="87" t="s">
        <v>22</v>
      </c>
      <c r="E51" s="87">
        <v>7000811000</v>
      </c>
      <c r="F51" s="87" t="s">
        <v>11</v>
      </c>
      <c r="G51" s="88"/>
      <c r="H51" s="88"/>
      <c r="I51" s="88"/>
      <c r="J51" s="88"/>
      <c r="K51" s="89">
        <v>0</v>
      </c>
      <c r="L51" s="89">
        <v>12000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90">
        <v>0</v>
      </c>
      <c r="AE51" s="89">
        <v>0</v>
      </c>
      <c r="AF51" s="91">
        <v>12000</v>
      </c>
    </row>
    <row r="52" spans="1:32" ht="26.25" customHeight="1" outlineLevel="6">
      <c r="A52" s="23">
        <v>35</v>
      </c>
      <c r="B52" s="86" t="s">
        <v>324</v>
      </c>
      <c r="C52" s="87" t="s">
        <v>3</v>
      </c>
      <c r="D52" s="87" t="s">
        <v>22</v>
      </c>
      <c r="E52" s="87">
        <v>7000811000</v>
      </c>
      <c r="F52" s="87" t="s">
        <v>15</v>
      </c>
      <c r="G52" s="88"/>
      <c r="H52" s="88"/>
      <c r="I52" s="88"/>
      <c r="J52" s="88"/>
      <c r="K52" s="89">
        <v>0</v>
      </c>
      <c r="L52" s="89">
        <v>226000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90">
        <v>0</v>
      </c>
      <c r="AE52" s="89">
        <v>0</v>
      </c>
      <c r="AF52" s="91">
        <v>226000</v>
      </c>
    </row>
    <row r="53" spans="1:32" ht="26.25" customHeight="1" outlineLevel="6">
      <c r="A53" s="23">
        <v>36</v>
      </c>
      <c r="B53" s="86" t="s">
        <v>328</v>
      </c>
      <c r="C53" s="87" t="s">
        <v>3</v>
      </c>
      <c r="D53" s="87" t="s">
        <v>22</v>
      </c>
      <c r="E53" s="87">
        <v>7000846100</v>
      </c>
      <c r="F53" s="87" t="s">
        <v>6</v>
      </c>
      <c r="G53" s="88"/>
      <c r="H53" s="88"/>
      <c r="I53" s="88"/>
      <c r="J53" s="88"/>
      <c r="K53" s="89">
        <v>0</v>
      </c>
      <c r="L53" s="89">
        <f>L54</f>
        <v>38000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90">
        <v>0</v>
      </c>
      <c r="AE53" s="89">
        <v>0</v>
      </c>
      <c r="AF53" s="91">
        <f>AF54</f>
        <v>40000</v>
      </c>
    </row>
    <row r="54" spans="1:32" ht="26.25" customHeight="1" outlineLevel="6">
      <c r="A54" s="23">
        <v>37</v>
      </c>
      <c r="B54" s="86" t="s">
        <v>324</v>
      </c>
      <c r="C54" s="87" t="s">
        <v>3</v>
      </c>
      <c r="D54" s="87" t="s">
        <v>22</v>
      </c>
      <c r="E54" s="87">
        <v>7000846100</v>
      </c>
      <c r="F54" s="87" t="s">
        <v>15</v>
      </c>
      <c r="G54" s="88"/>
      <c r="H54" s="88"/>
      <c r="I54" s="88"/>
      <c r="J54" s="88"/>
      <c r="K54" s="89">
        <v>0</v>
      </c>
      <c r="L54" s="89">
        <v>38000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90">
        <v>0</v>
      </c>
      <c r="AE54" s="89">
        <v>0</v>
      </c>
      <c r="AF54" s="91">
        <v>40000</v>
      </c>
    </row>
    <row r="55" spans="1:32" ht="26.25" customHeight="1" outlineLevel="6">
      <c r="A55" s="23">
        <v>38</v>
      </c>
      <c r="B55" s="86" t="s">
        <v>329</v>
      </c>
      <c r="C55" s="87" t="s">
        <v>3</v>
      </c>
      <c r="D55" s="87" t="s">
        <v>22</v>
      </c>
      <c r="E55" s="87">
        <v>7000910000</v>
      </c>
      <c r="F55" s="87" t="s">
        <v>6</v>
      </c>
      <c r="G55" s="88"/>
      <c r="H55" s="88"/>
      <c r="I55" s="88"/>
      <c r="J55" s="88"/>
      <c r="K55" s="89">
        <v>0</v>
      </c>
      <c r="L55" s="89">
        <f>L56</f>
        <v>25000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90">
        <v>0</v>
      </c>
      <c r="AE55" s="89">
        <v>0</v>
      </c>
      <c r="AF55" s="91">
        <f>AF56</f>
        <v>25000</v>
      </c>
    </row>
    <row r="56" spans="1:32" ht="26.25" customHeight="1" outlineLevel="6">
      <c r="A56" s="23">
        <v>39</v>
      </c>
      <c r="B56" s="86" t="s">
        <v>324</v>
      </c>
      <c r="C56" s="87" t="s">
        <v>3</v>
      </c>
      <c r="D56" s="87" t="s">
        <v>22</v>
      </c>
      <c r="E56" s="87">
        <v>7000910000</v>
      </c>
      <c r="F56" s="87" t="s">
        <v>15</v>
      </c>
      <c r="G56" s="88"/>
      <c r="H56" s="88"/>
      <c r="I56" s="88"/>
      <c r="J56" s="88"/>
      <c r="K56" s="89">
        <v>0</v>
      </c>
      <c r="L56" s="89">
        <v>25000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90">
        <v>0</v>
      </c>
      <c r="AE56" s="89">
        <v>0</v>
      </c>
      <c r="AF56" s="91">
        <v>25000</v>
      </c>
    </row>
    <row r="57" spans="1:32" ht="26.25" customHeight="1" outlineLevel="6">
      <c r="A57" s="23">
        <v>40</v>
      </c>
      <c r="B57" s="86" t="s">
        <v>330</v>
      </c>
      <c r="C57" s="87" t="s">
        <v>3</v>
      </c>
      <c r="D57" s="87" t="s">
        <v>22</v>
      </c>
      <c r="E57" s="87">
        <v>7001010000</v>
      </c>
      <c r="F57" s="87" t="s">
        <v>6</v>
      </c>
      <c r="G57" s="88"/>
      <c r="H57" s="88"/>
      <c r="I57" s="88"/>
      <c r="J57" s="88"/>
      <c r="K57" s="89">
        <v>0</v>
      </c>
      <c r="L57" s="89">
        <f>L58</f>
        <v>50000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90">
        <v>0</v>
      </c>
      <c r="AE57" s="89">
        <v>0</v>
      </c>
      <c r="AF57" s="91">
        <f>AF58</f>
        <v>50000</v>
      </c>
    </row>
    <row r="58" spans="1:32" ht="26.25" customHeight="1" outlineLevel="6">
      <c r="A58" s="23">
        <v>41</v>
      </c>
      <c r="B58" s="86" t="s">
        <v>324</v>
      </c>
      <c r="C58" s="87" t="s">
        <v>3</v>
      </c>
      <c r="D58" s="87" t="s">
        <v>22</v>
      </c>
      <c r="E58" s="87">
        <v>7001010000</v>
      </c>
      <c r="F58" s="87" t="s">
        <v>15</v>
      </c>
      <c r="G58" s="88"/>
      <c r="H58" s="88"/>
      <c r="I58" s="88"/>
      <c r="J58" s="88"/>
      <c r="K58" s="89">
        <v>0</v>
      </c>
      <c r="L58" s="89">
        <v>50000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90">
        <v>0</v>
      </c>
      <c r="AE58" s="89">
        <v>0</v>
      </c>
      <c r="AF58" s="91">
        <v>50000</v>
      </c>
    </row>
    <row r="59" spans="1:32" ht="26.25" customHeight="1" outlineLevel="6">
      <c r="A59" s="23">
        <v>42</v>
      </c>
      <c r="B59" s="86" t="s">
        <v>331</v>
      </c>
      <c r="C59" s="87" t="s">
        <v>3</v>
      </c>
      <c r="D59" s="87" t="s">
        <v>22</v>
      </c>
      <c r="E59" s="87">
        <v>7003341100</v>
      </c>
      <c r="F59" s="87" t="s">
        <v>6</v>
      </c>
      <c r="G59" s="88"/>
      <c r="H59" s="88"/>
      <c r="I59" s="88"/>
      <c r="J59" s="88"/>
      <c r="K59" s="89">
        <v>0</v>
      </c>
      <c r="L59" s="89">
        <f>L60</f>
        <v>100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90">
        <v>0</v>
      </c>
      <c r="AE59" s="89">
        <v>0</v>
      </c>
      <c r="AF59" s="91">
        <f>AF60</f>
        <v>100</v>
      </c>
    </row>
    <row r="60" spans="1:32" ht="26.25" customHeight="1" outlineLevel="6">
      <c r="A60" s="23">
        <v>43</v>
      </c>
      <c r="B60" s="86" t="s">
        <v>324</v>
      </c>
      <c r="C60" s="87" t="s">
        <v>3</v>
      </c>
      <c r="D60" s="87" t="s">
        <v>22</v>
      </c>
      <c r="E60" s="87">
        <v>7003341100</v>
      </c>
      <c r="F60" s="87" t="s">
        <v>15</v>
      </c>
      <c r="G60" s="88"/>
      <c r="H60" s="88"/>
      <c r="I60" s="88"/>
      <c r="J60" s="88"/>
      <c r="K60" s="89">
        <v>0</v>
      </c>
      <c r="L60" s="89">
        <v>100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90">
        <v>0</v>
      </c>
      <c r="AE60" s="89">
        <v>0</v>
      </c>
      <c r="AF60" s="91">
        <v>100</v>
      </c>
    </row>
    <row r="61" spans="1:32" ht="26.25" customHeight="1" outlineLevel="6">
      <c r="A61" s="23">
        <v>44</v>
      </c>
      <c r="B61" s="86" t="s">
        <v>332</v>
      </c>
      <c r="C61" s="87" t="s">
        <v>3</v>
      </c>
      <c r="D61" s="87" t="s">
        <v>22</v>
      </c>
      <c r="E61" s="87">
        <v>7003441200</v>
      </c>
      <c r="F61" s="87" t="s">
        <v>6</v>
      </c>
      <c r="G61" s="88"/>
      <c r="H61" s="88"/>
      <c r="I61" s="88"/>
      <c r="J61" s="88"/>
      <c r="K61" s="89">
        <v>0</v>
      </c>
      <c r="L61" s="89">
        <f>L62+L63</f>
        <v>106400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90">
        <v>0</v>
      </c>
      <c r="AE61" s="89">
        <v>0</v>
      </c>
      <c r="AF61" s="91">
        <f>AF62+AF63</f>
        <v>106400</v>
      </c>
    </row>
    <row r="62" spans="1:32" ht="26.25" customHeight="1" outlineLevel="6">
      <c r="A62" s="23">
        <v>45</v>
      </c>
      <c r="B62" s="86" t="s">
        <v>327</v>
      </c>
      <c r="C62" s="87" t="s">
        <v>3</v>
      </c>
      <c r="D62" s="87" t="s">
        <v>22</v>
      </c>
      <c r="E62" s="87">
        <v>7003441200</v>
      </c>
      <c r="F62" s="87" t="s">
        <v>11</v>
      </c>
      <c r="G62" s="88"/>
      <c r="H62" s="88"/>
      <c r="I62" s="88"/>
      <c r="J62" s="88"/>
      <c r="K62" s="89">
        <v>0</v>
      </c>
      <c r="L62" s="89">
        <v>20000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90">
        <v>0</v>
      </c>
      <c r="AE62" s="89">
        <v>0</v>
      </c>
      <c r="AF62" s="91">
        <v>20000</v>
      </c>
    </row>
    <row r="63" spans="1:32" ht="26.25" customHeight="1" outlineLevel="6">
      <c r="A63" s="23">
        <v>46</v>
      </c>
      <c r="B63" s="86" t="s">
        <v>324</v>
      </c>
      <c r="C63" s="87" t="s">
        <v>3</v>
      </c>
      <c r="D63" s="87" t="s">
        <v>22</v>
      </c>
      <c r="E63" s="87">
        <v>7003441200</v>
      </c>
      <c r="F63" s="87" t="s">
        <v>15</v>
      </c>
      <c r="G63" s="88"/>
      <c r="H63" s="88"/>
      <c r="I63" s="88"/>
      <c r="J63" s="88"/>
      <c r="K63" s="89">
        <v>0</v>
      </c>
      <c r="L63" s="89">
        <v>86400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90">
        <v>0</v>
      </c>
      <c r="AE63" s="89">
        <v>0</v>
      </c>
      <c r="AF63" s="91">
        <v>86400</v>
      </c>
    </row>
    <row r="64" spans="1:32" s="6" customFormat="1" ht="14.25" outlineLevel="1">
      <c r="A64" s="23">
        <v>47</v>
      </c>
      <c r="B64" s="80" t="s">
        <v>266</v>
      </c>
      <c r="C64" s="81" t="s">
        <v>3</v>
      </c>
      <c r="D64" s="81" t="s">
        <v>38</v>
      </c>
      <c r="E64" s="81" t="s">
        <v>5</v>
      </c>
      <c r="F64" s="81" t="s">
        <v>6</v>
      </c>
      <c r="G64" s="82"/>
      <c r="H64" s="82"/>
      <c r="I64" s="82"/>
      <c r="J64" s="82"/>
      <c r="K64" s="83">
        <v>0</v>
      </c>
      <c r="L64" s="83">
        <f>L65</f>
        <v>453500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4">
        <v>0</v>
      </c>
      <c r="AE64" s="83">
        <v>0</v>
      </c>
      <c r="AF64" s="85">
        <f>AF65</f>
        <v>470400</v>
      </c>
    </row>
    <row r="65" spans="1:32" s="6" customFormat="1" ht="14.25" outlineLevel="2">
      <c r="A65" s="23">
        <v>48</v>
      </c>
      <c r="B65" s="80" t="s">
        <v>267</v>
      </c>
      <c r="C65" s="81" t="s">
        <v>3</v>
      </c>
      <c r="D65" s="81" t="s">
        <v>39</v>
      </c>
      <c r="E65" s="81" t="s">
        <v>5</v>
      </c>
      <c r="F65" s="81" t="s">
        <v>6</v>
      </c>
      <c r="G65" s="82"/>
      <c r="H65" s="82"/>
      <c r="I65" s="82"/>
      <c r="J65" s="82"/>
      <c r="K65" s="83">
        <v>0</v>
      </c>
      <c r="L65" s="83">
        <f>L66</f>
        <v>453500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4">
        <v>0</v>
      </c>
      <c r="AE65" s="83">
        <v>0</v>
      </c>
      <c r="AF65" s="85">
        <f>AF66</f>
        <v>470400</v>
      </c>
    </row>
    <row r="66" spans="1:32" ht="51" outlineLevel="3">
      <c r="A66" s="23">
        <v>49</v>
      </c>
      <c r="B66" s="86" t="s">
        <v>40</v>
      </c>
      <c r="C66" s="87" t="s">
        <v>3</v>
      </c>
      <c r="D66" s="87" t="s">
        <v>39</v>
      </c>
      <c r="E66" s="87" t="s">
        <v>41</v>
      </c>
      <c r="F66" s="87" t="s">
        <v>6</v>
      </c>
      <c r="G66" s="88"/>
      <c r="H66" s="88"/>
      <c r="I66" s="88"/>
      <c r="J66" s="88"/>
      <c r="K66" s="89">
        <v>0</v>
      </c>
      <c r="L66" s="89">
        <f>L67</f>
        <v>453500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90">
        <v>0</v>
      </c>
      <c r="AE66" s="89">
        <v>0</v>
      </c>
      <c r="AF66" s="91">
        <f>AF67</f>
        <v>470400</v>
      </c>
    </row>
    <row r="67" spans="1:32" ht="38.25" outlineLevel="4">
      <c r="A67" s="23">
        <v>50</v>
      </c>
      <c r="B67" s="86" t="s">
        <v>42</v>
      </c>
      <c r="C67" s="87" t="s">
        <v>3</v>
      </c>
      <c r="D67" s="87" t="s">
        <v>39</v>
      </c>
      <c r="E67" s="87" t="s">
        <v>43</v>
      </c>
      <c r="F67" s="87" t="s">
        <v>6</v>
      </c>
      <c r="G67" s="88"/>
      <c r="H67" s="88"/>
      <c r="I67" s="88"/>
      <c r="J67" s="88"/>
      <c r="K67" s="89">
        <v>0</v>
      </c>
      <c r="L67" s="89">
        <f>L68</f>
        <v>453500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90">
        <v>0</v>
      </c>
      <c r="AE67" s="89">
        <v>0</v>
      </c>
      <c r="AF67" s="91">
        <f>AF68</f>
        <v>470400</v>
      </c>
    </row>
    <row r="68" spans="1:32" ht="27.75" customHeight="1" outlineLevel="5">
      <c r="A68" s="23">
        <v>51</v>
      </c>
      <c r="B68" s="86" t="s">
        <v>44</v>
      </c>
      <c r="C68" s="87" t="s">
        <v>3</v>
      </c>
      <c r="D68" s="87" t="s">
        <v>39</v>
      </c>
      <c r="E68" s="87" t="s">
        <v>45</v>
      </c>
      <c r="F68" s="87" t="s">
        <v>6</v>
      </c>
      <c r="G68" s="88"/>
      <c r="H68" s="88"/>
      <c r="I68" s="88"/>
      <c r="J68" s="88"/>
      <c r="K68" s="89">
        <v>0</v>
      </c>
      <c r="L68" s="89">
        <f>L70+L69</f>
        <v>453500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90">
        <v>0</v>
      </c>
      <c r="AE68" s="89">
        <v>0</v>
      </c>
      <c r="AF68" s="91">
        <f>AF70+AF69</f>
        <v>470400</v>
      </c>
    </row>
    <row r="69" spans="1:32" ht="25.5" outlineLevel="6">
      <c r="A69" s="23">
        <v>52</v>
      </c>
      <c r="B69" s="86" t="s">
        <v>10</v>
      </c>
      <c r="C69" s="87" t="s">
        <v>3</v>
      </c>
      <c r="D69" s="87" t="s">
        <v>39</v>
      </c>
      <c r="E69" s="87" t="s">
        <v>45</v>
      </c>
      <c r="F69" s="87" t="s">
        <v>11</v>
      </c>
      <c r="G69" s="88"/>
      <c r="H69" s="88"/>
      <c r="I69" s="88"/>
      <c r="J69" s="88"/>
      <c r="K69" s="89">
        <v>0</v>
      </c>
      <c r="L69" s="89">
        <v>373640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90">
        <v>0</v>
      </c>
      <c r="AE69" s="89">
        <v>0</v>
      </c>
      <c r="AF69" s="91">
        <v>373640</v>
      </c>
    </row>
    <row r="70" spans="1:32" ht="24.75" customHeight="1" outlineLevel="6">
      <c r="A70" s="23">
        <v>53</v>
      </c>
      <c r="B70" s="86" t="s">
        <v>14</v>
      </c>
      <c r="C70" s="87" t="s">
        <v>3</v>
      </c>
      <c r="D70" s="87" t="s">
        <v>39</v>
      </c>
      <c r="E70" s="87" t="s">
        <v>45</v>
      </c>
      <c r="F70" s="87" t="s">
        <v>15</v>
      </c>
      <c r="G70" s="88"/>
      <c r="H70" s="88"/>
      <c r="I70" s="88"/>
      <c r="J70" s="88"/>
      <c r="K70" s="89">
        <v>0</v>
      </c>
      <c r="L70" s="89">
        <v>79860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90">
        <v>0</v>
      </c>
      <c r="AE70" s="89">
        <v>0</v>
      </c>
      <c r="AF70" s="91">
        <v>96760</v>
      </c>
    </row>
    <row r="71" spans="1:32" s="6" customFormat="1" ht="25.5" outlineLevel="1">
      <c r="A71" s="23">
        <v>54</v>
      </c>
      <c r="B71" s="80" t="s">
        <v>268</v>
      </c>
      <c r="C71" s="81" t="s">
        <v>3</v>
      </c>
      <c r="D71" s="81" t="s">
        <v>46</v>
      </c>
      <c r="E71" s="81" t="s">
        <v>5</v>
      </c>
      <c r="F71" s="81" t="s">
        <v>6</v>
      </c>
      <c r="G71" s="82"/>
      <c r="H71" s="82"/>
      <c r="I71" s="82"/>
      <c r="J71" s="82"/>
      <c r="K71" s="83">
        <v>0</v>
      </c>
      <c r="L71" s="83">
        <f>L72+L80+L85</f>
        <v>5641600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4">
        <v>0</v>
      </c>
      <c r="AE71" s="83">
        <v>0</v>
      </c>
      <c r="AF71" s="85">
        <f>AF72+AF80+AF85</f>
        <v>5641600</v>
      </c>
    </row>
    <row r="72" spans="1:32" s="6" customFormat="1" ht="38.25" outlineLevel="2">
      <c r="A72" s="23">
        <v>55</v>
      </c>
      <c r="B72" s="80" t="s">
        <v>269</v>
      </c>
      <c r="C72" s="81" t="s">
        <v>3</v>
      </c>
      <c r="D72" s="81" t="s">
        <v>47</v>
      </c>
      <c r="E72" s="81" t="s">
        <v>5</v>
      </c>
      <c r="F72" s="81" t="s">
        <v>6</v>
      </c>
      <c r="G72" s="82"/>
      <c r="H72" s="82"/>
      <c r="I72" s="82"/>
      <c r="J72" s="82"/>
      <c r="K72" s="83">
        <v>0</v>
      </c>
      <c r="L72" s="83">
        <f>L73</f>
        <v>5422600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4">
        <v>0</v>
      </c>
      <c r="AE72" s="83">
        <v>0</v>
      </c>
      <c r="AF72" s="85">
        <f>AF73</f>
        <v>5422600</v>
      </c>
    </row>
    <row r="73" spans="1:32" ht="51" outlineLevel="3">
      <c r="A73" s="23">
        <v>56</v>
      </c>
      <c r="B73" s="86" t="s">
        <v>40</v>
      </c>
      <c r="C73" s="87" t="s">
        <v>3</v>
      </c>
      <c r="D73" s="87" t="s">
        <v>47</v>
      </c>
      <c r="E73" s="87" t="s">
        <v>41</v>
      </c>
      <c r="F73" s="87" t="s">
        <v>6</v>
      </c>
      <c r="G73" s="88"/>
      <c r="H73" s="88"/>
      <c r="I73" s="88"/>
      <c r="J73" s="88"/>
      <c r="K73" s="89">
        <v>0</v>
      </c>
      <c r="L73" s="89">
        <f>L74</f>
        <v>5422600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90">
        <v>0</v>
      </c>
      <c r="AE73" s="89">
        <v>0</v>
      </c>
      <c r="AF73" s="91">
        <f>AF74</f>
        <v>5422600</v>
      </c>
    </row>
    <row r="74" spans="1:32" ht="63.75" outlineLevel="4">
      <c r="A74" s="23">
        <v>57</v>
      </c>
      <c r="B74" s="86" t="s">
        <v>48</v>
      </c>
      <c r="C74" s="87" t="s">
        <v>3</v>
      </c>
      <c r="D74" s="87" t="s">
        <v>47</v>
      </c>
      <c r="E74" s="87" t="s">
        <v>49</v>
      </c>
      <c r="F74" s="87" t="s">
        <v>6</v>
      </c>
      <c r="G74" s="88"/>
      <c r="H74" s="88"/>
      <c r="I74" s="88"/>
      <c r="J74" s="88"/>
      <c r="K74" s="89">
        <v>0</v>
      </c>
      <c r="L74" s="89">
        <f>L75+L77</f>
        <v>5422600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90">
        <v>0</v>
      </c>
      <c r="AE74" s="89">
        <v>0</v>
      </c>
      <c r="AF74" s="91">
        <f>AF75+AF77</f>
        <v>5422600</v>
      </c>
    </row>
    <row r="75" spans="1:32" ht="51" outlineLevel="5">
      <c r="A75" s="23">
        <v>58</v>
      </c>
      <c r="B75" s="86" t="s">
        <v>50</v>
      </c>
      <c r="C75" s="87" t="s">
        <v>3</v>
      </c>
      <c r="D75" s="87" t="s">
        <v>47</v>
      </c>
      <c r="E75" s="87" t="s">
        <v>51</v>
      </c>
      <c r="F75" s="87" t="s">
        <v>6</v>
      </c>
      <c r="G75" s="88"/>
      <c r="H75" s="88"/>
      <c r="I75" s="88"/>
      <c r="J75" s="88"/>
      <c r="K75" s="89">
        <v>0</v>
      </c>
      <c r="L75" s="89">
        <f>L76</f>
        <v>205000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90">
        <v>0</v>
      </c>
      <c r="AE75" s="89">
        <v>0</v>
      </c>
      <c r="AF75" s="91">
        <f>AF76</f>
        <v>205000</v>
      </c>
    </row>
    <row r="76" spans="1:32" ht="26.25" customHeight="1" outlineLevel="6">
      <c r="A76" s="23">
        <v>59</v>
      </c>
      <c r="B76" s="86" t="s">
        <v>14</v>
      </c>
      <c r="C76" s="87" t="s">
        <v>3</v>
      </c>
      <c r="D76" s="87" t="s">
        <v>47</v>
      </c>
      <c r="E76" s="87" t="s">
        <v>51</v>
      </c>
      <c r="F76" s="87" t="s">
        <v>15</v>
      </c>
      <c r="G76" s="88"/>
      <c r="H76" s="88"/>
      <c r="I76" s="88"/>
      <c r="J76" s="88"/>
      <c r="K76" s="89">
        <v>0</v>
      </c>
      <c r="L76" s="89">
        <v>205000</v>
      </c>
      <c r="M76" s="89">
        <v>205000</v>
      </c>
      <c r="N76" s="89">
        <v>205000</v>
      </c>
      <c r="O76" s="89">
        <v>205000</v>
      </c>
      <c r="P76" s="89">
        <v>205000</v>
      </c>
      <c r="Q76" s="89">
        <v>205000</v>
      </c>
      <c r="R76" s="89">
        <v>205000</v>
      </c>
      <c r="S76" s="89">
        <v>205000</v>
      </c>
      <c r="T76" s="89">
        <v>205000</v>
      </c>
      <c r="U76" s="89">
        <v>205000</v>
      </c>
      <c r="V76" s="89">
        <v>205000</v>
      </c>
      <c r="W76" s="89">
        <v>205000</v>
      </c>
      <c r="X76" s="89">
        <v>205000</v>
      </c>
      <c r="Y76" s="89">
        <v>205000</v>
      </c>
      <c r="Z76" s="89">
        <v>205000</v>
      </c>
      <c r="AA76" s="89">
        <v>205000</v>
      </c>
      <c r="AB76" s="89">
        <v>205000</v>
      </c>
      <c r="AC76" s="89">
        <v>205000</v>
      </c>
      <c r="AD76" s="89">
        <v>205000</v>
      </c>
      <c r="AE76" s="89">
        <v>205000</v>
      </c>
      <c r="AF76" s="89">
        <v>205000</v>
      </c>
    </row>
    <row r="77" spans="1:32" ht="38.25" outlineLevel="5">
      <c r="A77" s="23">
        <v>60</v>
      </c>
      <c r="B77" s="86" t="s">
        <v>52</v>
      </c>
      <c r="C77" s="87" t="s">
        <v>3</v>
      </c>
      <c r="D77" s="87" t="s">
        <v>47</v>
      </c>
      <c r="E77" s="87" t="s">
        <v>53</v>
      </c>
      <c r="F77" s="87" t="s">
        <v>6</v>
      </c>
      <c r="G77" s="88"/>
      <c r="H77" s="88"/>
      <c r="I77" s="88"/>
      <c r="J77" s="88"/>
      <c r="K77" s="89">
        <v>0</v>
      </c>
      <c r="L77" s="89">
        <f>L78+L79</f>
        <v>5217600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90">
        <v>0</v>
      </c>
      <c r="AE77" s="89">
        <v>0</v>
      </c>
      <c r="AF77" s="91">
        <f>AF78+AF79</f>
        <v>5217600</v>
      </c>
    </row>
    <row r="78" spans="1:32" ht="25.5" outlineLevel="6">
      <c r="A78" s="23">
        <v>61</v>
      </c>
      <c r="B78" s="86" t="s">
        <v>54</v>
      </c>
      <c r="C78" s="87" t="s">
        <v>3</v>
      </c>
      <c r="D78" s="87" t="s">
        <v>47</v>
      </c>
      <c r="E78" s="87" t="s">
        <v>53</v>
      </c>
      <c r="F78" s="87" t="s">
        <v>55</v>
      </c>
      <c r="G78" s="88"/>
      <c r="H78" s="88"/>
      <c r="I78" s="88"/>
      <c r="J78" s="88"/>
      <c r="K78" s="89">
        <v>0</v>
      </c>
      <c r="L78" s="89">
        <v>4276262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90">
        <v>0</v>
      </c>
      <c r="AE78" s="89">
        <v>0</v>
      </c>
      <c r="AF78" s="91">
        <v>4276262</v>
      </c>
    </row>
    <row r="79" spans="1:32" ht="27.75" customHeight="1" outlineLevel="6">
      <c r="A79" s="23">
        <v>62</v>
      </c>
      <c r="B79" s="86" t="s">
        <v>14</v>
      </c>
      <c r="C79" s="87" t="s">
        <v>3</v>
      </c>
      <c r="D79" s="87" t="s">
        <v>47</v>
      </c>
      <c r="E79" s="87" t="s">
        <v>53</v>
      </c>
      <c r="F79" s="87" t="s">
        <v>15</v>
      </c>
      <c r="G79" s="88"/>
      <c r="H79" s="88"/>
      <c r="I79" s="88"/>
      <c r="J79" s="88"/>
      <c r="K79" s="89">
        <v>0</v>
      </c>
      <c r="L79" s="89">
        <v>941338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90">
        <v>0</v>
      </c>
      <c r="AE79" s="89">
        <v>0</v>
      </c>
      <c r="AF79" s="91">
        <v>941338</v>
      </c>
    </row>
    <row r="80" spans="1:32" s="6" customFormat="1" ht="14.25" outlineLevel="2">
      <c r="A80" s="23">
        <v>63</v>
      </c>
      <c r="B80" s="80" t="s">
        <v>270</v>
      </c>
      <c r="C80" s="81" t="s">
        <v>3</v>
      </c>
      <c r="D80" s="81" t="s">
        <v>56</v>
      </c>
      <c r="E80" s="81" t="s">
        <v>5</v>
      </c>
      <c r="F80" s="81" t="s">
        <v>6</v>
      </c>
      <c r="G80" s="82"/>
      <c r="H80" s="82"/>
      <c r="I80" s="82"/>
      <c r="J80" s="82"/>
      <c r="K80" s="83">
        <v>0</v>
      </c>
      <c r="L80" s="83">
        <f>L81</f>
        <v>100000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4">
        <v>0</v>
      </c>
      <c r="AE80" s="83">
        <v>0</v>
      </c>
      <c r="AF80" s="85">
        <f>AF81</f>
        <v>100000</v>
      </c>
    </row>
    <row r="81" spans="1:32" ht="51" outlineLevel="3">
      <c r="A81" s="23">
        <v>64</v>
      </c>
      <c r="B81" s="86" t="s">
        <v>40</v>
      </c>
      <c r="C81" s="87" t="s">
        <v>3</v>
      </c>
      <c r="D81" s="87" t="s">
        <v>56</v>
      </c>
      <c r="E81" s="87" t="s">
        <v>41</v>
      </c>
      <c r="F81" s="87" t="s">
        <v>6</v>
      </c>
      <c r="G81" s="88"/>
      <c r="H81" s="88"/>
      <c r="I81" s="88"/>
      <c r="J81" s="88"/>
      <c r="K81" s="89">
        <v>0</v>
      </c>
      <c r="L81" s="89">
        <f>L82</f>
        <v>100000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90">
        <v>0</v>
      </c>
      <c r="AE81" s="89">
        <v>0</v>
      </c>
      <c r="AF81" s="91">
        <f>AF82</f>
        <v>100000</v>
      </c>
    </row>
    <row r="82" spans="1:32" ht="38.25" outlineLevel="4">
      <c r="A82" s="23">
        <v>65</v>
      </c>
      <c r="B82" s="86" t="s">
        <v>57</v>
      </c>
      <c r="C82" s="87" t="s">
        <v>3</v>
      </c>
      <c r="D82" s="87" t="s">
        <v>56</v>
      </c>
      <c r="E82" s="87" t="s">
        <v>58</v>
      </c>
      <c r="F82" s="87" t="s">
        <v>6</v>
      </c>
      <c r="G82" s="88"/>
      <c r="H82" s="88"/>
      <c r="I82" s="88"/>
      <c r="J82" s="88"/>
      <c r="K82" s="89">
        <v>0</v>
      </c>
      <c r="L82" s="89">
        <f>L83</f>
        <v>100000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90">
        <v>0</v>
      </c>
      <c r="AE82" s="89">
        <v>0</v>
      </c>
      <c r="AF82" s="91">
        <f>AF83</f>
        <v>100000</v>
      </c>
    </row>
    <row r="83" spans="1:32" ht="13.5" customHeight="1" outlineLevel="5">
      <c r="A83" s="23">
        <v>66</v>
      </c>
      <c r="B83" s="86" t="s">
        <v>59</v>
      </c>
      <c r="C83" s="87" t="s">
        <v>3</v>
      </c>
      <c r="D83" s="87" t="s">
        <v>56</v>
      </c>
      <c r="E83" s="87" t="s">
        <v>60</v>
      </c>
      <c r="F83" s="87" t="s">
        <v>6</v>
      </c>
      <c r="G83" s="88"/>
      <c r="H83" s="88"/>
      <c r="I83" s="88"/>
      <c r="J83" s="88"/>
      <c r="K83" s="89">
        <v>0</v>
      </c>
      <c r="L83" s="89">
        <f>L84</f>
        <v>100000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90">
        <v>0</v>
      </c>
      <c r="AE83" s="89">
        <v>0</v>
      </c>
      <c r="AF83" s="91">
        <f>AF84</f>
        <v>100000</v>
      </c>
    </row>
    <row r="84" spans="1:32" ht="25.5" customHeight="1" outlineLevel="6">
      <c r="A84" s="23">
        <v>67</v>
      </c>
      <c r="B84" s="86" t="s">
        <v>14</v>
      </c>
      <c r="C84" s="87" t="s">
        <v>3</v>
      </c>
      <c r="D84" s="87" t="s">
        <v>56</v>
      </c>
      <c r="E84" s="87" t="s">
        <v>60</v>
      </c>
      <c r="F84" s="87" t="s">
        <v>15</v>
      </c>
      <c r="G84" s="88"/>
      <c r="H84" s="88"/>
      <c r="I84" s="88"/>
      <c r="J84" s="88"/>
      <c r="K84" s="89">
        <v>0</v>
      </c>
      <c r="L84" s="89">
        <v>100000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90">
        <v>0</v>
      </c>
      <c r="AE84" s="89">
        <v>0</v>
      </c>
      <c r="AF84" s="91">
        <v>100000</v>
      </c>
    </row>
    <row r="85" spans="1:32" s="6" customFormat="1" ht="25.5" outlineLevel="2">
      <c r="A85" s="23">
        <v>68</v>
      </c>
      <c r="B85" s="80" t="s">
        <v>271</v>
      </c>
      <c r="C85" s="81" t="s">
        <v>3</v>
      </c>
      <c r="D85" s="81" t="s">
        <v>61</v>
      </c>
      <c r="E85" s="81" t="s">
        <v>5</v>
      </c>
      <c r="F85" s="81" t="s">
        <v>6</v>
      </c>
      <c r="G85" s="82"/>
      <c r="H85" s="82"/>
      <c r="I85" s="82"/>
      <c r="J85" s="82"/>
      <c r="K85" s="83">
        <v>0</v>
      </c>
      <c r="L85" s="83">
        <f>L86+L90</f>
        <v>119000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3">
        <v>0</v>
      </c>
      <c r="AB85" s="83">
        <v>0</v>
      </c>
      <c r="AC85" s="83">
        <v>0</v>
      </c>
      <c r="AD85" s="84">
        <v>0</v>
      </c>
      <c r="AE85" s="83">
        <v>0</v>
      </c>
      <c r="AF85" s="85">
        <f>AF86+AF90</f>
        <v>119000</v>
      </c>
    </row>
    <row r="86" spans="1:32" ht="51" outlineLevel="3">
      <c r="A86" s="23">
        <v>69</v>
      </c>
      <c r="B86" s="86" t="s">
        <v>40</v>
      </c>
      <c r="C86" s="87" t="s">
        <v>3</v>
      </c>
      <c r="D86" s="87" t="s">
        <v>61</v>
      </c>
      <c r="E86" s="87" t="s">
        <v>41</v>
      </c>
      <c r="F86" s="87" t="s">
        <v>6</v>
      </c>
      <c r="G86" s="88"/>
      <c r="H86" s="88"/>
      <c r="I86" s="88"/>
      <c r="J86" s="88"/>
      <c r="K86" s="89">
        <v>0</v>
      </c>
      <c r="L86" s="89">
        <f>L87</f>
        <v>20000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90">
        <v>0</v>
      </c>
      <c r="AE86" s="89">
        <v>0</v>
      </c>
      <c r="AF86" s="91">
        <f>AF87</f>
        <v>20000</v>
      </c>
    </row>
    <row r="87" spans="1:32" ht="25.5" outlineLevel="4">
      <c r="A87" s="23">
        <v>70</v>
      </c>
      <c r="B87" s="86" t="s">
        <v>62</v>
      </c>
      <c r="C87" s="87" t="s">
        <v>3</v>
      </c>
      <c r="D87" s="87" t="s">
        <v>61</v>
      </c>
      <c r="E87" s="87" t="s">
        <v>63</v>
      </c>
      <c r="F87" s="87" t="s">
        <v>6</v>
      </c>
      <c r="G87" s="88"/>
      <c r="H87" s="88"/>
      <c r="I87" s="88"/>
      <c r="J87" s="88"/>
      <c r="K87" s="89">
        <v>0</v>
      </c>
      <c r="L87" s="89">
        <f>L88</f>
        <v>20000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90">
        <v>0</v>
      </c>
      <c r="AE87" s="89">
        <v>0</v>
      </c>
      <c r="AF87" s="91">
        <f>AF88</f>
        <v>20000</v>
      </c>
    </row>
    <row r="88" spans="1:32" ht="15" outlineLevel="5">
      <c r="A88" s="23">
        <v>71</v>
      </c>
      <c r="B88" s="86" t="s">
        <v>64</v>
      </c>
      <c r="C88" s="87" t="s">
        <v>3</v>
      </c>
      <c r="D88" s="87" t="s">
        <v>61</v>
      </c>
      <c r="E88" s="87" t="s">
        <v>65</v>
      </c>
      <c r="F88" s="87" t="s">
        <v>6</v>
      </c>
      <c r="G88" s="88"/>
      <c r="H88" s="88"/>
      <c r="I88" s="88"/>
      <c r="J88" s="88"/>
      <c r="K88" s="89">
        <v>0</v>
      </c>
      <c r="L88" s="89">
        <f>L89</f>
        <v>20000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90">
        <v>0</v>
      </c>
      <c r="AE88" s="89">
        <v>0</v>
      </c>
      <c r="AF88" s="91">
        <f>AF89</f>
        <v>20000</v>
      </c>
    </row>
    <row r="89" spans="1:32" ht="27.75" customHeight="1" outlineLevel="6">
      <c r="A89" s="23">
        <v>72</v>
      </c>
      <c r="B89" s="86" t="s">
        <v>14</v>
      </c>
      <c r="C89" s="87" t="s">
        <v>3</v>
      </c>
      <c r="D89" s="87" t="s">
        <v>61</v>
      </c>
      <c r="E89" s="87" t="s">
        <v>65</v>
      </c>
      <c r="F89" s="87" t="s">
        <v>15</v>
      </c>
      <c r="G89" s="88"/>
      <c r="H89" s="88"/>
      <c r="I89" s="88"/>
      <c r="J89" s="88"/>
      <c r="K89" s="89">
        <v>0</v>
      </c>
      <c r="L89" s="89">
        <v>20000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90">
        <v>0</v>
      </c>
      <c r="AE89" s="89">
        <v>0</v>
      </c>
      <c r="AF89" s="91">
        <v>20000</v>
      </c>
    </row>
    <row r="90" spans="1:32" ht="15" outlineLevel="3">
      <c r="A90" s="23">
        <v>73</v>
      </c>
      <c r="B90" s="102" t="s">
        <v>333</v>
      </c>
      <c r="C90" s="87" t="s">
        <v>3</v>
      </c>
      <c r="D90" s="87" t="s">
        <v>61</v>
      </c>
      <c r="E90" s="39">
        <v>7000000000</v>
      </c>
      <c r="F90" s="39" t="s">
        <v>6</v>
      </c>
      <c r="G90" s="40"/>
      <c r="H90" s="40"/>
      <c r="I90" s="40"/>
      <c r="J90" s="40"/>
      <c r="K90" s="41">
        <v>0</v>
      </c>
      <c r="L90" s="42">
        <f>L91+L93+L95</f>
        <v>99000</v>
      </c>
      <c r="M90" s="42">
        <f aca="true" t="shared" si="6" ref="M90:AF90">M91+M93+M95</f>
        <v>0</v>
      </c>
      <c r="N90" s="42">
        <f t="shared" si="6"/>
        <v>0</v>
      </c>
      <c r="O90" s="42">
        <f t="shared" si="6"/>
        <v>0</v>
      </c>
      <c r="P90" s="42">
        <f t="shared" si="6"/>
        <v>0</v>
      </c>
      <c r="Q90" s="42">
        <f t="shared" si="6"/>
        <v>0</v>
      </c>
      <c r="R90" s="42">
        <f t="shared" si="6"/>
        <v>0</v>
      </c>
      <c r="S90" s="42">
        <f t="shared" si="6"/>
        <v>0</v>
      </c>
      <c r="T90" s="42">
        <f t="shared" si="6"/>
        <v>0</v>
      </c>
      <c r="U90" s="42">
        <f t="shared" si="6"/>
        <v>0</v>
      </c>
      <c r="V90" s="42">
        <f t="shared" si="6"/>
        <v>0</v>
      </c>
      <c r="W90" s="42">
        <f t="shared" si="6"/>
        <v>0</v>
      </c>
      <c r="X90" s="42">
        <f t="shared" si="6"/>
        <v>0</v>
      </c>
      <c r="Y90" s="42">
        <f t="shared" si="6"/>
        <v>0</v>
      </c>
      <c r="Z90" s="42">
        <f t="shared" si="6"/>
        <v>0</v>
      </c>
      <c r="AA90" s="42">
        <f t="shared" si="6"/>
        <v>0</v>
      </c>
      <c r="AB90" s="42">
        <f t="shared" si="6"/>
        <v>0</v>
      </c>
      <c r="AC90" s="42">
        <f t="shared" si="6"/>
        <v>0</v>
      </c>
      <c r="AD90" s="42">
        <f t="shared" si="6"/>
        <v>0</v>
      </c>
      <c r="AE90" s="42">
        <f t="shared" si="6"/>
        <v>0</v>
      </c>
      <c r="AF90" s="42">
        <f t="shared" si="6"/>
        <v>99000</v>
      </c>
    </row>
    <row r="91" spans="1:32" ht="38.25" outlineLevel="5">
      <c r="A91" s="23">
        <v>74</v>
      </c>
      <c r="B91" s="19" t="s">
        <v>334</v>
      </c>
      <c r="C91" s="87" t="s">
        <v>3</v>
      </c>
      <c r="D91" s="87" t="s">
        <v>61</v>
      </c>
      <c r="E91" s="20">
        <v>7001112001</v>
      </c>
      <c r="F91" s="20" t="s">
        <v>6</v>
      </c>
      <c r="G91" s="21"/>
      <c r="H91" s="21"/>
      <c r="I91" s="21"/>
      <c r="J91" s="21"/>
      <c r="K91" s="26">
        <v>0</v>
      </c>
      <c r="L91" s="22">
        <f>L92</f>
        <v>30000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37">
        <v>0</v>
      </c>
      <c r="AE91" s="22">
        <v>0</v>
      </c>
      <c r="AF91" s="38">
        <f>AF92</f>
        <v>30000</v>
      </c>
    </row>
    <row r="92" spans="1:32" ht="25.5" customHeight="1" outlineLevel="6">
      <c r="A92" s="23">
        <v>75</v>
      </c>
      <c r="B92" s="19" t="s">
        <v>324</v>
      </c>
      <c r="C92" s="87" t="s">
        <v>3</v>
      </c>
      <c r="D92" s="87" t="s">
        <v>61</v>
      </c>
      <c r="E92" s="20">
        <v>7001112001</v>
      </c>
      <c r="F92" s="20" t="s">
        <v>15</v>
      </c>
      <c r="G92" s="21"/>
      <c r="H92" s="21"/>
      <c r="I92" s="21"/>
      <c r="J92" s="21"/>
      <c r="K92" s="26">
        <v>0</v>
      </c>
      <c r="L92" s="22">
        <v>30000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37">
        <v>0</v>
      </c>
      <c r="AE92" s="22">
        <v>0</v>
      </c>
      <c r="AF92" s="38">
        <v>30000</v>
      </c>
    </row>
    <row r="93" spans="1:32" ht="51" outlineLevel="5">
      <c r="A93" s="23">
        <v>76</v>
      </c>
      <c r="B93" s="19" t="s">
        <v>335</v>
      </c>
      <c r="C93" s="87" t="s">
        <v>3</v>
      </c>
      <c r="D93" s="87" t="s">
        <v>61</v>
      </c>
      <c r="E93" s="20">
        <v>7001112002</v>
      </c>
      <c r="F93" s="20" t="s">
        <v>6</v>
      </c>
      <c r="G93" s="21"/>
      <c r="H93" s="21"/>
      <c r="I93" s="21"/>
      <c r="J93" s="21"/>
      <c r="K93" s="26">
        <v>0</v>
      </c>
      <c r="L93" s="22">
        <f>L94</f>
        <v>59000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37">
        <v>0</v>
      </c>
      <c r="AE93" s="22">
        <v>0</v>
      </c>
      <c r="AF93" s="38">
        <f>AF94</f>
        <v>59000</v>
      </c>
    </row>
    <row r="94" spans="1:32" ht="27" customHeight="1" outlineLevel="6">
      <c r="A94" s="23">
        <v>77</v>
      </c>
      <c r="B94" s="19" t="s">
        <v>324</v>
      </c>
      <c r="C94" s="87" t="s">
        <v>3</v>
      </c>
      <c r="D94" s="87" t="s">
        <v>61</v>
      </c>
      <c r="E94" s="20">
        <v>7001112002</v>
      </c>
      <c r="F94" s="20" t="s">
        <v>15</v>
      </c>
      <c r="G94" s="21"/>
      <c r="H94" s="21"/>
      <c r="I94" s="21"/>
      <c r="J94" s="21"/>
      <c r="K94" s="26">
        <v>0</v>
      </c>
      <c r="L94" s="22">
        <v>59000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37">
        <v>0</v>
      </c>
      <c r="AE94" s="22">
        <v>0</v>
      </c>
      <c r="AF94" s="38">
        <v>59000</v>
      </c>
    </row>
    <row r="95" spans="1:32" ht="25.5" outlineLevel="5">
      <c r="A95" s="23">
        <v>78</v>
      </c>
      <c r="B95" s="19" t="s">
        <v>336</v>
      </c>
      <c r="C95" s="87" t="s">
        <v>3</v>
      </c>
      <c r="D95" s="87" t="s">
        <v>61</v>
      </c>
      <c r="E95" s="20">
        <v>7001112003</v>
      </c>
      <c r="F95" s="20" t="s">
        <v>6</v>
      </c>
      <c r="G95" s="21"/>
      <c r="H95" s="21"/>
      <c r="I95" s="21"/>
      <c r="J95" s="21"/>
      <c r="K95" s="26">
        <v>0</v>
      </c>
      <c r="L95" s="22">
        <f>L96</f>
        <v>10000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37">
        <v>0</v>
      </c>
      <c r="AE95" s="22">
        <v>0</v>
      </c>
      <c r="AF95" s="38">
        <f>AF96</f>
        <v>10000</v>
      </c>
    </row>
    <row r="96" spans="1:32" ht="25.5" customHeight="1" outlineLevel="6">
      <c r="A96" s="23">
        <v>79</v>
      </c>
      <c r="B96" s="19" t="s">
        <v>324</v>
      </c>
      <c r="C96" s="87" t="s">
        <v>3</v>
      </c>
      <c r="D96" s="87" t="s">
        <v>61</v>
      </c>
      <c r="E96" s="20">
        <v>7001112003</v>
      </c>
      <c r="F96" s="20" t="s">
        <v>15</v>
      </c>
      <c r="G96" s="21"/>
      <c r="H96" s="21"/>
      <c r="I96" s="21"/>
      <c r="J96" s="21"/>
      <c r="K96" s="26">
        <v>0</v>
      </c>
      <c r="L96" s="22">
        <v>10000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37">
        <v>0</v>
      </c>
      <c r="AE96" s="22">
        <v>0</v>
      </c>
      <c r="AF96" s="38">
        <v>10000</v>
      </c>
    </row>
    <row r="97" spans="1:32" s="6" customFormat="1" ht="14.25" outlineLevel="1">
      <c r="A97" s="23">
        <v>80</v>
      </c>
      <c r="B97" s="80" t="s">
        <v>272</v>
      </c>
      <c r="C97" s="81" t="s">
        <v>3</v>
      </c>
      <c r="D97" s="81" t="s">
        <v>66</v>
      </c>
      <c r="E97" s="81" t="s">
        <v>5</v>
      </c>
      <c r="F97" s="81" t="s">
        <v>6</v>
      </c>
      <c r="G97" s="82"/>
      <c r="H97" s="82"/>
      <c r="I97" s="82"/>
      <c r="J97" s="82"/>
      <c r="K97" s="83">
        <v>0</v>
      </c>
      <c r="L97" s="83">
        <f>L98+L103+L111+L119+L125</f>
        <v>68187315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4">
        <v>0</v>
      </c>
      <c r="AE97" s="83">
        <v>0</v>
      </c>
      <c r="AF97" s="85">
        <f>AF98+AF103+AF111+AF119+AF125</f>
        <v>17445862</v>
      </c>
    </row>
    <row r="98" spans="1:32" s="6" customFormat="1" ht="14.25" outlineLevel="2">
      <c r="A98" s="23">
        <v>81</v>
      </c>
      <c r="B98" s="80" t="s">
        <v>273</v>
      </c>
      <c r="C98" s="81" t="s">
        <v>3</v>
      </c>
      <c r="D98" s="81" t="s">
        <v>67</v>
      </c>
      <c r="E98" s="81" t="s">
        <v>5</v>
      </c>
      <c r="F98" s="81" t="s">
        <v>6</v>
      </c>
      <c r="G98" s="82"/>
      <c r="H98" s="82"/>
      <c r="I98" s="82"/>
      <c r="J98" s="82"/>
      <c r="K98" s="83">
        <v>0</v>
      </c>
      <c r="L98" s="83">
        <f>L99</f>
        <v>206100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0</v>
      </c>
      <c r="AC98" s="83">
        <v>0</v>
      </c>
      <c r="AD98" s="84">
        <v>0</v>
      </c>
      <c r="AE98" s="83">
        <v>0</v>
      </c>
      <c r="AF98" s="85">
        <f>AF99</f>
        <v>201500</v>
      </c>
    </row>
    <row r="99" spans="1:32" ht="63.75" outlineLevel="3">
      <c r="A99" s="23">
        <v>82</v>
      </c>
      <c r="B99" s="86" t="s">
        <v>68</v>
      </c>
      <c r="C99" s="87" t="s">
        <v>3</v>
      </c>
      <c r="D99" s="87" t="s">
        <v>67</v>
      </c>
      <c r="E99" s="87" t="s">
        <v>69</v>
      </c>
      <c r="F99" s="87" t="s">
        <v>6</v>
      </c>
      <c r="G99" s="88"/>
      <c r="H99" s="88"/>
      <c r="I99" s="88"/>
      <c r="J99" s="88"/>
      <c r="K99" s="89">
        <v>0</v>
      </c>
      <c r="L99" s="89">
        <f>L100</f>
        <v>206100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90">
        <v>0</v>
      </c>
      <c r="AE99" s="89">
        <v>0</v>
      </c>
      <c r="AF99" s="91">
        <f>AF100</f>
        <v>201500</v>
      </c>
    </row>
    <row r="100" spans="1:32" ht="38.25" outlineLevel="4">
      <c r="A100" s="23">
        <v>83</v>
      </c>
      <c r="B100" s="86" t="s">
        <v>70</v>
      </c>
      <c r="C100" s="87" t="s">
        <v>3</v>
      </c>
      <c r="D100" s="87" t="s">
        <v>67</v>
      </c>
      <c r="E100" s="87" t="s">
        <v>71</v>
      </c>
      <c r="F100" s="87" t="s">
        <v>6</v>
      </c>
      <c r="G100" s="88"/>
      <c r="H100" s="88"/>
      <c r="I100" s="88"/>
      <c r="J100" s="88"/>
      <c r="K100" s="89">
        <v>0</v>
      </c>
      <c r="L100" s="89">
        <f>L101</f>
        <v>206100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90">
        <v>0</v>
      </c>
      <c r="AE100" s="89">
        <v>0</v>
      </c>
      <c r="AF100" s="91">
        <f>AF101</f>
        <v>201500</v>
      </c>
    </row>
    <row r="101" spans="1:32" ht="51" outlineLevel="5">
      <c r="A101" s="23">
        <v>84</v>
      </c>
      <c r="B101" s="86" t="s">
        <v>72</v>
      </c>
      <c r="C101" s="87" t="s">
        <v>3</v>
      </c>
      <c r="D101" s="87" t="s">
        <v>67</v>
      </c>
      <c r="E101" s="87" t="s">
        <v>73</v>
      </c>
      <c r="F101" s="87" t="s">
        <v>6</v>
      </c>
      <c r="G101" s="88"/>
      <c r="H101" s="88"/>
      <c r="I101" s="88"/>
      <c r="J101" s="88"/>
      <c r="K101" s="89">
        <v>0</v>
      </c>
      <c r="L101" s="89">
        <f>L102</f>
        <v>206100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90">
        <v>0</v>
      </c>
      <c r="AE101" s="89">
        <v>0</v>
      </c>
      <c r="AF101" s="91">
        <f>AF102</f>
        <v>201500</v>
      </c>
    </row>
    <row r="102" spans="1:32" ht="27.75" customHeight="1" outlineLevel="6">
      <c r="A102" s="23">
        <v>85</v>
      </c>
      <c r="B102" s="86" t="s">
        <v>14</v>
      </c>
      <c r="C102" s="87" t="s">
        <v>3</v>
      </c>
      <c r="D102" s="87" t="s">
        <v>67</v>
      </c>
      <c r="E102" s="87" t="s">
        <v>73</v>
      </c>
      <c r="F102" s="87" t="s">
        <v>15</v>
      </c>
      <c r="G102" s="88"/>
      <c r="H102" s="88"/>
      <c r="I102" s="88"/>
      <c r="J102" s="88"/>
      <c r="K102" s="89">
        <v>0</v>
      </c>
      <c r="L102" s="89">
        <v>206100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90">
        <v>0</v>
      </c>
      <c r="AE102" s="89">
        <v>0</v>
      </c>
      <c r="AF102" s="91">
        <v>201500</v>
      </c>
    </row>
    <row r="103" spans="1:32" s="6" customFormat="1" ht="14.25" outlineLevel="2">
      <c r="A103" s="23">
        <v>86</v>
      </c>
      <c r="B103" s="80" t="s">
        <v>274</v>
      </c>
      <c r="C103" s="81" t="s">
        <v>3</v>
      </c>
      <c r="D103" s="81" t="s">
        <v>74</v>
      </c>
      <c r="E103" s="81" t="s">
        <v>5</v>
      </c>
      <c r="F103" s="81" t="s">
        <v>6</v>
      </c>
      <c r="G103" s="82"/>
      <c r="H103" s="82"/>
      <c r="I103" s="82"/>
      <c r="J103" s="82"/>
      <c r="K103" s="83">
        <v>0</v>
      </c>
      <c r="L103" s="83">
        <f>L104</f>
        <v>4306009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0</v>
      </c>
      <c r="AA103" s="83">
        <v>0</v>
      </c>
      <c r="AB103" s="83">
        <v>0</v>
      </c>
      <c r="AC103" s="83">
        <v>0</v>
      </c>
      <c r="AD103" s="84">
        <v>0</v>
      </c>
      <c r="AE103" s="83">
        <v>0</v>
      </c>
      <c r="AF103" s="85">
        <f>AF104</f>
        <v>7787978</v>
      </c>
    </row>
    <row r="104" spans="1:32" ht="15" outlineLevel="3">
      <c r="A104" s="23">
        <v>87</v>
      </c>
      <c r="B104" s="102" t="s">
        <v>333</v>
      </c>
      <c r="C104" s="87" t="s">
        <v>3</v>
      </c>
      <c r="D104" s="87" t="s">
        <v>74</v>
      </c>
      <c r="E104" s="39">
        <v>7000000000</v>
      </c>
      <c r="F104" s="39" t="s">
        <v>6</v>
      </c>
      <c r="G104" s="40"/>
      <c r="H104" s="40"/>
      <c r="I104" s="40"/>
      <c r="J104" s="40"/>
      <c r="K104" s="41">
        <v>0</v>
      </c>
      <c r="L104" s="42">
        <f>L105+L107+L109</f>
        <v>4306009</v>
      </c>
      <c r="M104" s="42">
        <f aca="true" t="shared" si="7" ref="M104:AF104">M105+M107+M109</f>
        <v>0</v>
      </c>
      <c r="N104" s="42">
        <f t="shared" si="7"/>
        <v>0</v>
      </c>
      <c r="O104" s="42">
        <f t="shared" si="7"/>
        <v>0</v>
      </c>
      <c r="P104" s="42">
        <f t="shared" si="7"/>
        <v>0</v>
      </c>
      <c r="Q104" s="42">
        <f t="shared" si="7"/>
        <v>0</v>
      </c>
      <c r="R104" s="42">
        <f t="shared" si="7"/>
        <v>0</v>
      </c>
      <c r="S104" s="42">
        <f t="shared" si="7"/>
        <v>0</v>
      </c>
      <c r="T104" s="42">
        <f t="shared" si="7"/>
        <v>0</v>
      </c>
      <c r="U104" s="42">
        <f t="shared" si="7"/>
        <v>0</v>
      </c>
      <c r="V104" s="42">
        <f t="shared" si="7"/>
        <v>0</v>
      </c>
      <c r="W104" s="42">
        <f t="shared" si="7"/>
        <v>0</v>
      </c>
      <c r="X104" s="42">
        <f t="shared" si="7"/>
        <v>0</v>
      </c>
      <c r="Y104" s="42">
        <f t="shared" si="7"/>
        <v>0</v>
      </c>
      <c r="Z104" s="42">
        <f t="shared" si="7"/>
        <v>0</v>
      </c>
      <c r="AA104" s="42">
        <f t="shared" si="7"/>
        <v>0</v>
      </c>
      <c r="AB104" s="42">
        <f t="shared" si="7"/>
        <v>0</v>
      </c>
      <c r="AC104" s="42">
        <f t="shared" si="7"/>
        <v>0</v>
      </c>
      <c r="AD104" s="42">
        <f t="shared" si="7"/>
        <v>0</v>
      </c>
      <c r="AE104" s="42">
        <f t="shared" si="7"/>
        <v>0</v>
      </c>
      <c r="AF104" s="42">
        <f t="shared" si="7"/>
        <v>7787978</v>
      </c>
    </row>
    <row r="105" spans="1:32" ht="25.5" outlineLevel="5">
      <c r="A105" s="23">
        <v>88</v>
      </c>
      <c r="B105" s="102" t="s">
        <v>337</v>
      </c>
      <c r="C105" s="87" t="s">
        <v>3</v>
      </c>
      <c r="D105" s="87" t="s">
        <v>74</v>
      </c>
      <c r="E105" s="39">
        <v>7001215001</v>
      </c>
      <c r="F105" s="39" t="s">
        <v>6</v>
      </c>
      <c r="G105" s="40"/>
      <c r="H105" s="40"/>
      <c r="I105" s="40"/>
      <c r="J105" s="40"/>
      <c r="K105" s="41">
        <v>0</v>
      </c>
      <c r="L105" s="42">
        <f>L106</f>
        <v>3806009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103">
        <v>0</v>
      </c>
      <c r="AE105" s="42">
        <v>0</v>
      </c>
      <c r="AF105" s="104">
        <f>AF106</f>
        <v>7287978</v>
      </c>
    </row>
    <row r="106" spans="1:32" ht="51" outlineLevel="6">
      <c r="A106" s="23">
        <v>89</v>
      </c>
      <c r="B106" s="102" t="s">
        <v>338</v>
      </c>
      <c r="C106" s="87" t="s">
        <v>3</v>
      </c>
      <c r="D106" s="87" t="s">
        <v>74</v>
      </c>
      <c r="E106" s="39">
        <v>7001215001</v>
      </c>
      <c r="F106" s="39" t="s">
        <v>76</v>
      </c>
      <c r="G106" s="40"/>
      <c r="H106" s="40"/>
      <c r="I106" s="40"/>
      <c r="J106" s="40"/>
      <c r="K106" s="41">
        <v>0</v>
      </c>
      <c r="L106" s="42">
        <f>10000000-6193991</f>
        <v>3806009</v>
      </c>
      <c r="M106" s="42">
        <v>10000000</v>
      </c>
      <c r="N106" s="42">
        <v>10000000</v>
      </c>
      <c r="O106" s="42">
        <v>10000000</v>
      </c>
      <c r="P106" s="42">
        <v>10000000</v>
      </c>
      <c r="Q106" s="42">
        <v>10000000</v>
      </c>
      <c r="R106" s="42">
        <v>10000000</v>
      </c>
      <c r="S106" s="42">
        <v>10000000</v>
      </c>
      <c r="T106" s="42">
        <v>10000000</v>
      </c>
      <c r="U106" s="42">
        <v>10000000</v>
      </c>
      <c r="V106" s="42">
        <v>10000000</v>
      </c>
      <c r="W106" s="42">
        <v>10000000</v>
      </c>
      <c r="X106" s="42">
        <v>10000000</v>
      </c>
      <c r="Y106" s="42">
        <v>10000000</v>
      </c>
      <c r="Z106" s="42">
        <v>10000000</v>
      </c>
      <c r="AA106" s="42">
        <v>10000000</v>
      </c>
      <c r="AB106" s="42">
        <v>10000000</v>
      </c>
      <c r="AC106" s="42">
        <v>10000000</v>
      </c>
      <c r="AD106" s="42">
        <v>10000000</v>
      </c>
      <c r="AE106" s="42">
        <v>10000000</v>
      </c>
      <c r="AF106" s="42">
        <f>8355000-1067022</f>
        <v>7287978</v>
      </c>
    </row>
    <row r="107" spans="1:32" ht="25.5" outlineLevel="5">
      <c r="A107" s="23">
        <v>90</v>
      </c>
      <c r="B107" s="102" t="s">
        <v>339</v>
      </c>
      <c r="C107" s="87" t="s">
        <v>3</v>
      </c>
      <c r="D107" s="87" t="s">
        <v>74</v>
      </c>
      <c r="E107" s="39">
        <v>7001215002</v>
      </c>
      <c r="F107" s="39" t="s">
        <v>6</v>
      </c>
      <c r="G107" s="40"/>
      <c r="H107" s="40"/>
      <c r="I107" s="40"/>
      <c r="J107" s="40"/>
      <c r="K107" s="41">
        <v>0</v>
      </c>
      <c r="L107" s="42">
        <f>L108</f>
        <v>150000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103">
        <v>0</v>
      </c>
      <c r="AE107" s="42">
        <v>0</v>
      </c>
      <c r="AF107" s="104">
        <f>AF108</f>
        <v>150000</v>
      </c>
    </row>
    <row r="108" spans="1:32" ht="51" outlineLevel="6">
      <c r="A108" s="23">
        <v>91</v>
      </c>
      <c r="B108" s="102" t="s">
        <v>338</v>
      </c>
      <c r="C108" s="87" t="s">
        <v>3</v>
      </c>
      <c r="D108" s="87" t="s">
        <v>74</v>
      </c>
      <c r="E108" s="39">
        <v>7001215002</v>
      </c>
      <c r="F108" s="39" t="s">
        <v>76</v>
      </c>
      <c r="G108" s="40"/>
      <c r="H108" s="40"/>
      <c r="I108" s="40"/>
      <c r="J108" s="40"/>
      <c r="K108" s="41">
        <v>0</v>
      </c>
      <c r="L108" s="42">
        <v>150000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103">
        <v>0</v>
      </c>
      <c r="AE108" s="42">
        <v>0</v>
      </c>
      <c r="AF108" s="104">
        <v>150000</v>
      </c>
    </row>
    <row r="109" spans="1:32" ht="15" outlineLevel="5">
      <c r="A109" s="23">
        <v>92</v>
      </c>
      <c r="B109" s="102" t="s">
        <v>340</v>
      </c>
      <c r="C109" s="87" t="s">
        <v>3</v>
      </c>
      <c r="D109" s="87" t="s">
        <v>74</v>
      </c>
      <c r="E109" s="39">
        <v>7001215003</v>
      </c>
      <c r="F109" s="39" t="s">
        <v>6</v>
      </c>
      <c r="G109" s="40"/>
      <c r="H109" s="40"/>
      <c r="I109" s="40"/>
      <c r="J109" s="40"/>
      <c r="K109" s="41">
        <v>0</v>
      </c>
      <c r="L109" s="42">
        <f>L110</f>
        <v>350000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103">
        <v>0</v>
      </c>
      <c r="AE109" s="42">
        <v>0</v>
      </c>
      <c r="AF109" s="104">
        <f>AF110</f>
        <v>350000</v>
      </c>
    </row>
    <row r="110" spans="1:32" ht="51" outlineLevel="6">
      <c r="A110" s="23">
        <v>93</v>
      </c>
      <c r="B110" s="102" t="s">
        <v>338</v>
      </c>
      <c r="C110" s="87" t="s">
        <v>3</v>
      </c>
      <c r="D110" s="87" t="s">
        <v>74</v>
      </c>
      <c r="E110" s="39">
        <v>7001215003</v>
      </c>
      <c r="F110" s="39" t="s">
        <v>76</v>
      </c>
      <c r="G110" s="40"/>
      <c r="H110" s="40"/>
      <c r="I110" s="40"/>
      <c r="J110" s="40"/>
      <c r="K110" s="41">
        <v>0</v>
      </c>
      <c r="L110" s="42">
        <v>350000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103">
        <v>0</v>
      </c>
      <c r="AE110" s="42">
        <v>0</v>
      </c>
      <c r="AF110" s="104">
        <v>350000</v>
      </c>
    </row>
    <row r="111" spans="1:32" s="6" customFormat="1" ht="14.25" outlineLevel="2">
      <c r="A111" s="23">
        <v>94</v>
      </c>
      <c r="B111" s="80" t="s">
        <v>275</v>
      </c>
      <c r="C111" s="81" t="s">
        <v>3</v>
      </c>
      <c r="D111" s="81" t="s">
        <v>77</v>
      </c>
      <c r="E111" s="81" t="s">
        <v>5</v>
      </c>
      <c r="F111" s="81" t="s">
        <v>6</v>
      </c>
      <c r="G111" s="82"/>
      <c r="H111" s="82"/>
      <c r="I111" s="82"/>
      <c r="J111" s="82"/>
      <c r="K111" s="83">
        <v>0</v>
      </c>
      <c r="L111" s="83">
        <f>L112</f>
        <v>58198000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  <c r="AB111" s="83">
        <v>0</v>
      </c>
      <c r="AC111" s="83">
        <v>0</v>
      </c>
      <c r="AD111" s="84">
        <v>0</v>
      </c>
      <c r="AE111" s="83">
        <v>0</v>
      </c>
      <c r="AF111" s="85">
        <f>AF112</f>
        <v>8000000</v>
      </c>
    </row>
    <row r="112" spans="1:32" ht="15" outlineLevel="3">
      <c r="A112" s="23">
        <v>95</v>
      </c>
      <c r="B112" s="102" t="s">
        <v>333</v>
      </c>
      <c r="C112" s="87" t="s">
        <v>3</v>
      </c>
      <c r="D112" s="87" t="s">
        <v>77</v>
      </c>
      <c r="E112" s="39">
        <v>7000000000</v>
      </c>
      <c r="F112" s="39" t="s">
        <v>6</v>
      </c>
      <c r="G112" s="40"/>
      <c r="H112" s="40"/>
      <c r="I112" s="40"/>
      <c r="J112" s="40"/>
      <c r="K112" s="41">
        <v>0</v>
      </c>
      <c r="L112" s="42">
        <f>L113+L115+L117</f>
        <v>58198000</v>
      </c>
      <c r="M112" s="42">
        <f aca="true" t="shared" si="8" ref="M112:AF112">M113+M115+M117</f>
        <v>0</v>
      </c>
      <c r="N112" s="42">
        <f t="shared" si="8"/>
        <v>0</v>
      </c>
      <c r="O112" s="42">
        <f t="shared" si="8"/>
        <v>0</v>
      </c>
      <c r="P112" s="42">
        <f t="shared" si="8"/>
        <v>0</v>
      </c>
      <c r="Q112" s="42">
        <f t="shared" si="8"/>
        <v>0</v>
      </c>
      <c r="R112" s="42">
        <f t="shared" si="8"/>
        <v>0</v>
      </c>
      <c r="S112" s="42">
        <f t="shared" si="8"/>
        <v>0</v>
      </c>
      <c r="T112" s="42">
        <f t="shared" si="8"/>
        <v>0</v>
      </c>
      <c r="U112" s="42">
        <f t="shared" si="8"/>
        <v>0</v>
      </c>
      <c r="V112" s="42">
        <f t="shared" si="8"/>
        <v>0</v>
      </c>
      <c r="W112" s="42">
        <f t="shared" si="8"/>
        <v>0</v>
      </c>
      <c r="X112" s="42">
        <f t="shared" si="8"/>
        <v>0</v>
      </c>
      <c r="Y112" s="42">
        <f t="shared" si="8"/>
        <v>0</v>
      </c>
      <c r="Z112" s="42">
        <f t="shared" si="8"/>
        <v>0</v>
      </c>
      <c r="AA112" s="42">
        <f t="shared" si="8"/>
        <v>0</v>
      </c>
      <c r="AB112" s="42">
        <f t="shared" si="8"/>
        <v>0</v>
      </c>
      <c r="AC112" s="42">
        <f t="shared" si="8"/>
        <v>0</v>
      </c>
      <c r="AD112" s="42">
        <f t="shared" si="8"/>
        <v>0</v>
      </c>
      <c r="AE112" s="42">
        <f t="shared" si="8"/>
        <v>0</v>
      </c>
      <c r="AF112" s="42">
        <f t="shared" si="8"/>
        <v>8000000</v>
      </c>
    </row>
    <row r="113" spans="1:32" ht="25.5" outlineLevel="5">
      <c r="A113" s="23">
        <v>96</v>
      </c>
      <c r="B113" s="86" t="s">
        <v>78</v>
      </c>
      <c r="C113" s="87" t="s">
        <v>3</v>
      </c>
      <c r="D113" s="87" t="s">
        <v>77</v>
      </c>
      <c r="E113" s="39">
        <v>7001315001</v>
      </c>
      <c r="F113" s="39" t="s">
        <v>6</v>
      </c>
      <c r="G113" s="40"/>
      <c r="H113" s="40"/>
      <c r="I113" s="40"/>
      <c r="J113" s="40"/>
      <c r="K113" s="41">
        <v>0</v>
      </c>
      <c r="L113" s="42">
        <f>L114</f>
        <v>53198000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103">
        <v>0</v>
      </c>
      <c r="AE113" s="42">
        <v>0</v>
      </c>
      <c r="AF113" s="104">
        <f>AF114</f>
        <v>3000000</v>
      </c>
    </row>
    <row r="114" spans="1:32" ht="25.5" customHeight="1" outlineLevel="6">
      <c r="A114" s="23">
        <v>97</v>
      </c>
      <c r="B114" s="86" t="s">
        <v>14</v>
      </c>
      <c r="C114" s="87" t="s">
        <v>3</v>
      </c>
      <c r="D114" s="87" t="s">
        <v>77</v>
      </c>
      <c r="E114" s="39">
        <v>7001315001</v>
      </c>
      <c r="F114" s="39" t="s">
        <v>15</v>
      </c>
      <c r="G114" s="40"/>
      <c r="H114" s="40"/>
      <c r="I114" s="40"/>
      <c r="J114" s="40"/>
      <c r="K114" s="41">
        <v>0</v>
      </c>
      <c r="L114" s="42">
        <f>3000000+50198000</f>
        <v>53198000</v>
      </c>
      <c r="M114" s="42">
        <v>3000000</v>
      </c>
      <c r="N114" s="42">
        <v>3000000</v>
      </c>
      <c r="O114" s="42">
        <v>3000000</v>
      </c>
      <c r="P114" s="42">
        <v>3000000</v>
      </c>
      <c r="Q114" s="42">
        <v>3000000</v>
      </c>
      <c r="R114" s="42">
        <v>3000000</v>
      </c>
      <c r="S114" s="42">
        <v>3000000</v>
      </c>
      <c r="T114" s="42">
        <v>3000000</v>
      </c>
      <c r="U114" s="42">
        <v>3000000</v>
      </c>
      <c r="V114" s="42">
        <v>3000000</v>
      </c>
      <c r="W114" s="42">
        <v>3000000</v>
      </c>
      <c r="X114" s="42">
        <v>3000000</v>
      </c>
      <c r="Y114" s="42">
        <v>3000000</v>
      </c>
      <c r="Z114" s="42">
        <v>3000000</v>
      </c>
      <c r="AA114" s="42">
        <v>3000000</v>
      </c>
      <c r="AB114" s="42">
        <v>3000000</v>
      </c>
      <c r="AC114" s="42">
        <v>3000000</v>
      </c>
      <c r="AD114" s="42">
        <v>3000000</v>
      </c>
      <c r="AE114" s="42">
        <v>3000000</v>
      </c>
      <c r="AF114" s="42">
        <v>3000000</v>
      </c>
    </row>
    <row r="115" spans="1:32" ht="25.5" outlineLevel="5">
      <c r="A115" s="23">
        <v>98</v>
      </c>
      <c r="B115" s="86" t="s">
        <v>79</v>
      </c>
      <c r="C115" s="87" t="s">
        <v>3</v>
      </c>
      <c r="D115" s="87" t="s">
        <v>77</v>
      </c>
      <c r="E115" s="39">
        <v>7001315002</v>
      </c>
      <c r="F115" s="39" t="s">
        <v>6</v>
      </c>
      <c r="G115" s="40"/>
      <c r="H115" s="40"/>
      <c r="I115" s="40"/>
      <c r="J115" s="40"/>
      <c r="K115" s="41">
        <v>0</v>
      </c>
      <c r="L115" s="42">
        <f>L116</f>
        <v>2000000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103">
        <v>0</v>
      </c>
      <c r="AE115" s="42">
        <v>0</v>
      </c>
      <c r="AF115" s="104">
        <f>AF116</f>
        <v>2000000</v>
      </c>
    </row>
    <row r="116" spans="1:32" ht="26.25" customHeight="1" outlineLevel="6">
      <c r="A116" s="23">
        <v>99</v>
      </c>
      <c r="B116" s="86" t="s">
        <v>14</v>
      </c>
      <c r="C116" s="87" t="s">
        <v>3</v>
      </c>
      <c r="D116" s="87" t="s">
        <v>77</v>
      </c>
      <c r="E116" s="39">
        <v>7001315002</v>
      </c>
      <c r="F116" s="39" t="s">
        <v>15</v>
      </c>
      <c r="G116" s="40"/>
      <c r="H116" s="40"/>
      <c r="I116" s="40"/>
      <c r="J116" s="40"/>
      <c r="K116" s="41">
        <v>0</v>
      </c>
      <c r="L116" s="42">
        <v>2000000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103">
        <v>0</v>
      </c>
      <c r="AE116" s="42">
        <v>0</v>
      </c>
      <c r="AF116" s="104">
        <v>2000000</v>
      </c>
    </row>
    <row r="117" spans="1:32" ht="25.5" outlineLevel="5">
      <c r="A117" s="23">
        <v>100</v>
      </c>
      <c r="B117" s="86" t="s">
        <v>80</v>
      </c>
      <c r="C117" s="87" t="s">
        <v>3</v>
      </c>
      <c r="D117" s="87" t="s">
        <v>77</v>
      </c>
      <c r="E117" s="39">
        <v>7001315003</v>
      </c>
      <c r="F117" s="39" t="s">
        <v>6</v>
      </c>
      <c r="G117" s="40"/>
      <c r="H117" s="40"/>
      <c r="I117" s="40"/>
      <c r="J117" s="40"/>
      <c r="K117" s="41">
        <v>0</v>
      </c>
      <c r="L117" s="42">
        <f>L118</f>
        <v>3000000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103">
        <v>0</v>
      </c>
      <c r="AE117" s="42">
        <v>0</v>
      </c>
      <c r="AF117" s="104">
        <f>AF118</f>
        <v>3000000</v>
      </c>
    </row>
    <row r="118" spans="1:32" ht="26.25" customHeight="1" outlineLevel="6">
      <c r="A118" s="23">
        <v>101</v>
      </c>
      <c r="B118" s="86" t="s">
        <v>14</v>
      </c>
      <c r="C118" s="87" t="s">
        <v>3</v>
      </c>
      <c r="D118" s="87" t="s">
        <v>77</v>
      </c>
      <c r="E118" s="39">
        <v>7001315003</v>
      </c>
      <c r="F118" s="39" t="s">
        <v>15</v>
      </c>
      <c r="G118" s="40"/>
      <c r="H118" s="40"/>
      <c r="I118" s="40"/>
      <c r="J118" s="40"/>
      <c r="K118" s="41">
        <v>0</v>
      </c>
      <c r="L118" s="42">
        <v>3000000</v>
      </c>
      <c r="M118" s="42">
        <v>3000000</v>
      </c>
      <c r="N118" s="42">
        <v>3000000</v>
      </c>
      <c r="O118" s="42">
        <v>3000000</v>
      </c>
      <c r="P118" s="42">
        <v>3000000</v>
      </c>
      <c r="Q118" s="42">
        <v>3000000</v>
      </c>
      <c r="R118" s="42">
        <v>3000000</v>
      </c>
      <c r="S118" s="42">
        <v>3000000</v>
      </c>
      <c r="T118" s="42">
        <v>3000000</v>
      </c>
      <c r="U118" s="42">
        <v>3000000</v>
      </c>
      <c r="V118" s="42">
        <v>3000000</v>
      </c>
      <c r="W118" s="42">
        <v>3000000</v>
      </c>
      <c r="X118" s="42">
        <v>3000000</v>
      </c>
      <c r="Y118" s="42">
        <v>3000000</v>
      </c>
      <c r="Z118" s="42">
        <v>3000000</v>
      </c>
      <c r="AA118" s="42">
        <v>3000000</v>
      </c>
      <c r="AB118" s="42">
        <v>3000000</v>
      </c>
      <c r="AC118" s="42">
        <v>3000000</v>
      </c>
      <c r="AD118" s="42">
        <v>3000000</v>
      </c>
      <c r="AE118" s="42">
        <v>3000000</v>
      </c>
      <c r="AF118" s="42">
        <v>3000000</v>
      </c>
    </row>
    <row r="119" spans="1:32" s="6" customFormat="1" ht="14.25" outlineLevel="2">
      <c r="A119" s="23">
        <v>102</v>
      </c>
      <c r="B119" s="80" t="s">
        <v>276</v>
      </c>
      <c r="C119" s="81" t="s">
        <v>3</v>
      </c>
      <c r="D119" s="81" t="s">
        <v>81</v>
      </c>
      <c r="E119" s="81" t="s">
        <v>5</v>
      </c>
      <c r="F119" s="81" t="s">
        <v>6</v>
      </c>
      <c r="G119" s="82"/>
      <c r="H119" s="82"/>
      <c r="I119" s="82"/>
      <c r="J119" s="82"/>
      <c r="K119" s="83">
        <v>0</v>
      </c>
      <c r="L119" s="83">
        <f>L120</f>
        <v>134000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4">
        <v>0</v>
      </c>
      <c r="AE119" s="83">
        <v>0</v>
      </c>
      <c r="AF119" s="85">
        <f>AF120</f>
        <v>134000</v>
      </c>
    </row>
    <row r="120" spans="1:32" ht="15" outlineLevel="3">
      <c r="A120" s="23">
        <v>103</v>
      </c>
      <c r="B120" s="102" t="s">
        <v>333</v>
      </c>
      <c r="C120" s="87" t="s">
        <v>3</v>
      </c>
      <c r="D120" s="87" t="s">
        <v>81</v>
      </c>
      <c r="E120" s="39">
        <v>7000000000</v>
      </c>
      <c r="F120" s="39" t="s">
        <v>6</v>
      </c>
      <c r="G120" s="40"/>
      <c r="H120" s="40"/>
      <c r="I120" s="40"/>
      <c r="J120" s="40"/>
      <c r="K120" s="41">
        <v>0</v>
      </c>
      <c r="L120" s="42">
        <f>L121+L123</f>
        <v>134000</v>
      </c>
      <c r="M120" s="42">
        <f aca="true" t="shared" si="9" ref="M120:AF120">M121+M123</f>
        <v>0</v>
      </c>
      <c r="N120" s="42">
        <f t="shared" si="9"/>
        <v>0</v>
      </c>
      <c r="O120" s="42">
        <f t="shared" si="9"/>
        <v>0</v>
      </c>
      <c r="P120" s="42">
        <f t="shared" si="9"/>
        <v>0</v>
      </c>
      <c r="Q120" s="42">
        <f t="shared" si="9"/>
        <v>0</v>
      </c>
      <c r="R120" s="42">
        <f t="shared" si="9"/>
        <v>0</v>
      </c>
      <c r="S120" s="42">
        <f t="shared" si="9"/>
        <v>0</v>
      </c>
      <c r="T120" s="42">
        <f t="shared" si="9"/>
        <v>0</v>
      </c>
      <c r="U120" s="42">
        <f t="shared" si="9"/>
        <v>0</v>
      </c>
      <c r="V120" s="42">
        <f t="shared" si="9"/>
        <v>0</v>
      </c>
      <c r="W120" s="42">
        <f t="shared" si="9"/>
        <v>0</v>
      </c>
      <c r="X120" s="42">
        <f t="shared" si="9"/>
        <v>0</v>
      </c>
      <c r="Y120" s="42">
        <f t="shared" si="9"/>
        <v>0</v>
      </c>
      <c r="Z120" s="42">
        <f t="shared" si="9"/>
        <v>0</v>
      </c>
      <c r="AA120" s="42">
        <f t="shared" si="9"/>
        <v>0</v>
      </c>
      <c r="AB120" s="42">
        <f t="shared" si="9"/>
        <v>0</v>
      </c>
      <c r="AC120" s="42">
        <f t="shared" si="9"/>
        <v>0</v>
      </c>
      <c r="AD120" s="42">
        <f t="shared" si="9"/>
        <v>0</v>
      </c>
      <c r="AE120" s="42">
        <f t="shared" si="9"/>
        <v>0</v>
      </c>
      <c r="AF120" s="42">
        <f t="shared" si="9"/>
        <v>134000</v>
      </c>
    </row>
    <row r="121" spans="1:32" ht="25.5" outlineLevel="5">
      <c r="A121" s="23">
        <v>104</v>
      </c>
      <c r="B121" s="86" t="s">
        <v>82</v>
      </c>
      <c r="C121" s="87" t="s">
        <v>3</v>
      </c>
      <c r="D121" s="87" t="s">
        <v>81</v>
      </c>
      <c r="E121" s="39">
        <v>7001415001</v>
      </c>
      <c r="F121" s="39" t="s">
        <v>6</v>
      </c>
      <c r="G121" s="40"/>
      <c r="H121" s="40"/>
      <c r="I121" s="40"/>
      <c r="J121" s="40"/>
      <c r="K121" s="41">
        <v>0</v>
      </c>
      <c r="L121" s="42">
        <f>L122</f>
        <v>99000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103">
        <v>0</v>
      </c>
      <c r="AE121" s="42">
        <v>0</v>
      </c>
      <c r="AF121" s="104">
        <f>AF122</f>
        <v>99000</v>
      </c>
    </row>
    <row r="122" spans="1:32" ht="25.5" customHeight="1" outlineLevel="6">
      <c r="A122" s="23">
        <v>105</v>
      </c>
      <c r="B122" s="86" t="s">
        <v>14</v>
      </c>
      <c r="C122" s="87" t="s">
        <v>3</v>
      </c>
      <c r="D122" s="87" t="s">
        <v>81</v>
      </c>
      <c r="E122" s="20">
        <v>7001415001</v>
      </c>
      <c r="F122" s="20" t="s">
        <v>15</v>
      </c>
      <c r="G122" s="21"/>
      <c r="H122" s="21"/>
      <c r="I122" s="21"/>
      <c r="J122" s="21"/>
      <c r="K122" s="26">
        <v>0</v>
      </c>
      <c r="L122" s="22">
        <v>99000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37">
        <v>0</v>
      </c>
      <c r="AE122" s="22">
        <v>0</v>
      </c>
      <c r="AF122" s="38">
        <v>99000</v>
      </c>
    </row>
    <row r="123" spans="1:32" ht="25.5" outlineLevel="5">
      <c r="A123" s="23">
        <v>106</v>
      </c>
      <c r="B123" s="86" t="s">
        <v>83</v>
      </c>
      <c r="C123" s="87" t="s">
        <v>3</v>
      </c>
      <c r="D123" s="87" t="s">
        <v>81</v>
      </c>
      <c r="E123" s="20">
        <v>7001415002</v>
      </c>
      <c r="F123" s="20" t="s">
        <v>6</v>
      </c>
      <c r="G123" s="21"/>
      <c r="H123" s="21"/>
      <c r="I123" s="21"/>
      <c r="J123" s="21"/>
      <c r="K123" s="26">
        <v>0</v>
      </c>
      <c r="L123" s="22">
        <f>L124</f>
        <v>35000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37">
        <v>0</v>
      </c>
      <c r="AE123" s="22">
        <v>0</v>
      </c>
      <c r="AF123" s="38">
        <f>AF124</f>
        <v>35000</v>
      </c>
    </row>
    <row r="124" spans="1:32" ht="26.25" customHeight="1" outlineLevel="6">
      <c r="A124" s="23">
        <v>107</v>
      </c>
      <c r="B124" s="86" t="s">
        <v>14</v>
      </c>
      <c r="C124" s="87" t="s">
        <v>3</v>
      </c>
      <c r="D124" s="87" t="s">
        <v>81</v>
      </c>
      <c r="E124" s="20">
        <v>7001415002</v>
      </c>
      <c r="F124" s="20" t="s">
        <v>15</v>
      </c>
      <c r="G124" s="21"/>
      <c r="H124" s="21"/>
      <c r="I124" s="21"/>
      <c r="J124" s="21"/>
      <c r="K124" s="26">
        <v>0</v>
      </c>
      <c r="L124" s="22">
        <v>35000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37">
        <v>0</v>
      </c>
      <c r="AE124" s="22">
        <v>0</v>
      </c>
      <c r="AF124" s="38">
        <v>35000</v>
      </c>
    </row>
    <row r="125" spans="1:32" s="6" customFormat="1" ht="14.25" outlineLevel="2">
      <c r="A125" s="23">
        <v>108</v>
      </c>
      <c r="B125" s="80" t="s">
        <v>277</v>
      </c>
      <c r="C125" s="81" t="s">
        <v>3</v>
      </c>
      <c r="D125" s="81" t="s">
        <v>84</v>
      </c>
      <c r="E125" s="81" t="s">
        <v>5</v>
      </c>
      <c r="F125" s="81" t="s">
        <v>6</v>
      </c>
      <c r="G125" s="82"/>
      <c r="H125" s="82"/>
      <c r="I125" s="82"/>
      <c r="J125" s="82"/>
      <c r="K125" s="83">
        <v>0</v>
      </c>
      <c r="L125" s="83">
        <f>L126+L129</f>
        <v>5343206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3">
        <v>0</v>
      </c>
      <c r="AB125" s="83">
        <v>0</v>
      </c>
      <c r="AC125" s="83">
        <v>0</v>
      </c>
      <c r="AD125" s="84">
        <v>0</v>
      </c>
      <c r="AE125" s="83">
        <v>0</v>
      </c>
      <c r="AF125" s="85">
        <f>AF126+AF129</f>
        <v>1322384</v>
      </c>
    </row>
    <row r="126" spans="1:32" ht="76.5" outlineLevel="3">
      <c r="A126" s="23">
        <v>109</v>
      </c>
      <c r="B126" s="86" t="s">
        <v>85</v>
      </c>
      <c r="C126" s="87" t="s">
        <v>3</v>
      </c>
      <c r="D126" s="87" t="s">
        <v>84</v>
      </c>
      <c r="E126" s="87" t="s">
        <v>86</v>
      </c>
      <c r="F126" s="87" t="s">
        <v>6</v>
      </c>
      <c r="G126" s="88"/>
      <c r="H126" s="88"/>
      <c r="I126" s="88"/>
      <c r="J126" s="88"/>
      <c r="K126" s="89">
        <v>0</v>
      </c>
      <c r="L126" s="89">
        <f>L127</f>
        <v>200000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90">
        <v>0</v>
      </c>
      <c r="AE126" s="89">
        <v>0</v>
      </c>
      <c r="AF126" s="91">
        <f>AF127</f>
        <v>200000</v>
      </c>
    </row>
    <row r="127" spans="1:32" ht="76.5" outlineLevel="5">
      <c r="A127" s="23">
        <v>110</v>
      </c>
      <c r="B127" s="86" t="s">
        <v>87</v>
      </c>
      <c r="C127" s="87" t="s">
        <v>3</v>
      </c>
      <c r="D127" s="87" t="s">
        <v>84</v>
      </c>
      <c r="E127" s="87" t="s">
        <v>88</v>
      </c>
      <c r="F127" s="87" t="s">
        <v>6</v>
      </c>
      <c r="G127" s="88"/>
      <c r="H127" s="88"/>
      <c r="I127" s="88"/>
      <c r="J127" s="88"/>
      <c r="K127" s="89">
        <v>0</v>
      </c>
      <c r="L127" s="89">
        <f>L128</f>
        <v>200000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90">
        <v>0</v>
      </c>
      <c r="AE127" s="89">
        <v>0</v>
      </c>
      <c r="AF127" s="91">
        <f>AF128</f>
        <v>200000</v>
      </c>
    </row>
    <row r="128" spans="1:32" ht="27.75" customHeight="1" outlineLevel="6">
      <c r="A128" s="23">
        <v>111</v>
      </c>
      <c r="B128" s="86" t="s">
        <v>14</v>
      </c>
      <c r="C128" s="87" t="s">
        <v>3</v>
      </c>
      <c r="D128" s="87" t="s">
        <v>84</v>
      </c>
      <c r="E128" s="87" t="s">
        <v>88</v>
      </c>
      <c r="F128" s="87" t="s">
        <v>15</v>
      </c>
      <c r="G128" s="88"/>
      <c r="H128" s="88"/>
      <c r="I128" s="88"/>
      <c r="J128" s="88"/>
      <c r="K128" s="89">
        <v>0</v>
      </c>
      <c r="L128" s="89">
        <v>200000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90">
        <v>0</v>
      </c>
      <c r="AE128" s="89">
        <v>0</v>
      </c>
      <c r="AF128" s="91">
        <v>200000</v>
      </c>
    </row>
    <row r="129" spans="1:32" ht="15" outlineLevel="3">
      <c r="A129" s="23">
        <v>112</v>
      </c>
      <c r="B129" s="102" t="s">
        <v>333</v>
      </c>
      <c r="C129" s="87" t="s">
        <v>3</v>
      </c>
      <c r="D129" s="87" t="s">
        <v>84</v>
      </c>
      <c r="E129" s="39">
        <v>7000000000</v>
      </c>
      <c r="F129" s="39" t="s">
        <v>6</v>
      </c>
      <c r="G129" s="40"/>
      <c r="H129" s="40"/>
      <c r="I129" s="40"/>
      <c r="J129" s="40"/>
      <c r="K129" s="41">
        <v>0</v>
      </c>
      <c r="L129" s="42">
        <f>L132+L134+L130</f>
        <v>5143206</v>
      </c>
      <c r="M129" s="42">
        <f aca="true" t="shared" si="10" ref="M129:AF129">M132+M134+M130</f>
        <v>0</v>
      </c>
      <c r="N129" s="42">
        <f t="shared" si="10"/>
        <v>0</v>
      </c>
      <c r="O129" s="42">
        <f t="shared" si="10"/>
        <v>0</v>
      </c>
      <c r="P129" s="42">
        <f t="shared" si="10"/>
        <v>0</v>
      </c>
      <c r="Q129" s="42">
        <f t="shared" si="10"/>
        <v>0</v>
      </c>
      <c r="R129" s="42">
        <f t="shared" si="10"/>
        <v>0</v>
      </c>
      <c r="S129" s="42">
        <f t="shared" si="10"/>
        <v>0</v>
      </c>
      <c r="T129" s="42">
        <f t="shared" si="10"/>
        <v>0</v>
      </c>
      <c r="U129" s="42">
        <f t="shared" si="10"/>
        <v>0</v>
      </c>
      <c r="V129" s="42">
        <f t="shared" si="10"/>
        <v>0</v>
      </c>
      <c r="W129" s="42">
        <f t="shared" si="10"/>
        <v>0</v>
      </c>
      <c r="X129" s="42">
        <f t="shared" si="10"/>
        <v>0</v>
      </c>
      <c r="Y129" s="42">
        <f t="shared" si="10"/>
        <v>0</v>
      </c>
      <c r="Z129" s="42">
        <f t="shared" si="10"/>
        <v>0</v>
      </c>
      <c r="AA129" s="42">
        <f t="shared" si="10"/>
        <v>0</v>
      </c>
      <c r="AB129" s="42">
        <f t="shared" si="10"/>
        <v>0</v>
      </c>
      <c r="AC129" s="42">
        <f t="shared" si="10"/>
        <v>0</v>
      </c>
      <c r="AD129" s="42">
        <f t="shared" si="10"/>
        <v>0</v>
      </c>
      <c r="AE129" s="42">
        <f t="shared" si="10"/>
        <v>0</v>
      </c>
      <c r="AF129" s="42">
        <f t="shared" si="10"/>
        <v>1122384</v>
      </c>
    </row>
    <row r="130" spans="1:32" ht="38.25" outlineLevel="3">
      <c r="A130" s="23">
        <v>113</v>
      </c>
      <c r="B130" s="102" t="s">
        <v>387</v>
      </c>
      <c r="C130" s="87" t="s">
        <v>3</v>
      </c>
      <c r="D130" s="39" t="s">
        <v>84</v>
      </c>
      <c r="E130" s="39">
        <v>7001215004</v>
      </c>
      <c r="F130" s="39" t="s">
        <v>6</v>
      </c>
      <c r="G130" s="40"/>
      <c r="H130" s="40"/>
      <c r="I130" s="40"/>
      <c r="J130" s="40"/>
      <c r="K130" s="41"/>
      <c r="L130" s="42">
        <f>L131</f>
        <v>4831706</v>
      </c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1">
        <f>AF131</f>
        <v>810884</v>
      </c>
    </row>
    <row r="131" spans="1:32" ht="38.25" outlineLevel="3">
      <c r="A131" s="23">
        <v>114</v>
      </c>
      <c r="B131" s="19" t="s">
        <v>386</v>
      </c>
      <c r="C131" s="87" t="s">
        <v>3</v>
      </c>
      <c r="D131" s="39" t="s">
        <v>84</v>
      </c>
      <c r="E131" s="39">
        <v>7001215004</v>
      </c>
      <c r="F131" s="39">
        <v>240</v>
      </c>
      <c r="G131" s="40"/>
      <c r="H131" s="40"/>
      <c r="I131" s="40"/>
      <c r="J131" s="40"/>
      <c r="K131" s="41"/>
      <c r="L131" s="42">
        <v>4831706</v>
      </c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1">
        <v>810884</v>
      </c>
    </row>
    <row r="132" spans="1:32" ht="38.25" outlineLevel="5">
      <c r="A132" s="23">
        <v>115</v>
      </c>
      <c r="B132" s="86" t="s">
        <v>89</v>
      </c>
      <c r="C132" s="87" t="s">
        <v>3</v>
      </c>
      <c r="D132" s="87" t="s">
        <v>84</v>
      </c>
      <c r="E132" s="39">
        <v>7001515001</v>
      </c>
      <c r="F132" s="39" t="s">
        <v>6</v>
      </c>
      <c r="G132" s="40"/>
      <c r="H132" s="40"/>
      <c r="I132" s="40"/>
      <c r="J132" s="40"/>
      <c r="K132" s="41">
        <v>0</v>
      </c>
      <c r="L132" s="42">
        <f>L133</f>
        <v>300000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103">
        <v>0</v>
      </c>
      <c r="AE132" s="42">
        <v>0</v>
      </c>
      <c r="AF132" s="104">
        <f>AF133</f>
        <v>300000</v>
      </c>
    </row>
    <row r="133" spans="1:32" ht="41.25" customHeight="1" outlineLevel="6">
      <c r="A133" s="23">
        <v>116</v>
      </c>
      <c r="B133" s="86" t="s">
        <v>90</v>
      </c>
      <c r="C133" s="87" t="s">
        <v>3</v>
      </c>
      <c r="D133" s="87" t="s">
        <v>84</v>
      </c>
      <c r="E133" s="20">
        <v>7001515001</v>
      </c>
      <c r="F133" s="20" t="s">
        <v>91</v>
      </c>
      <c r="G133" s="21"/>
      <c r="H133" s="21"/>
      <c r="I133" s="21"/>
      <c r="J133" s="21"/>
      <c r="K133" s="26">
        <v>0</v>
      </c>
      <c r="L133" s="22">
        <v>300000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37">
        <v>0</v>
      </c>
      <c r="AE133" s="22">
        <v>0</v>
      </c>
      <c r="AF133" s="38">
        <v>300000</v>
      </c>
    </row>
    <row r="134" spans="1:32" ht="25.5" outlineLevel="5">
      <c r="A134" s="23">
        <v>117</v>
      </c>
      <c r="B134" s="86" t="s">
        <v>92</v>
      </c>
      <c r="C134" s="87" t="s">
        <v>3</v>
      </c>
      <c r="D134" s="87" t="s">
        <v>84</v>
      </c>
      <c r="E134" s="20">
        <v>7001515002</v>
      </c>
      <c r="F134" s="20" t="s">
        <v>6</v>
      </c>
      <c r="G134" s="21"/>
      <c r="H134" s="21"/>
      <c r="I134" s="21"/>
      <c r="J134" s="21"/>
      <c r="K134" s="26">
        <v>0</v>
      </c>
      <c r="L134" s="22">
        <f>L135</f>
        <v>11500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37">
        <v>0</v>
      </c>
      <c r="AE134" s="22">
        <v>0</v>
      </c>
      <c r="AF134" s="38">
        <f>AF135</f>
        <v>11500</v>
      </c>
    </row>
    <row r="135" spans="1:32" ht="39" customHeight="1" outlineLevel="6">
      <c r="A135" s="23">
        <v>118</v>
      </c>
      <c r="B135" s="86" t="s">
        <v>90</v>
      </c>
      <c r="C135" s="87" t="s">
        <v>3</v>
      </c>
      <c r="D135" s="87" t="s">
        <v>84</v>
      </c>
      <c r="E135" s="20">
        <v>7001515002</v>
      </c>
      <c r="F135" s="20" t="s">
        <v>91</v>
      </c>
      <c r="G135" s="21"/>
      <c r="H135" s="21"/>
      <c r="I135" s="21"/>
      <c r="J135" s="21"/>
      <c r="K135" s="26">
        <v>0</v>
      </c>
      <c r="L135" s="22">
        <v>11500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37">
        <v>0</v>
      </c>
      <c r="AE135" s="22">
        <v>0</v>
      </c>
      <c r="AF135" s="38">
        <v>11500</v>
      </c>
    </row>
    <row r="136" spans="1:32" s="6" customFormat="1" ht="14.25" outlineLevel="1">
      <c r="A136" s="23">
        <v>119</v>
      </c>
      <c r="B136" s="80" t="s">
        <v>278</v>
      </c>
      <c r="C136" s="81" t="s">
        <v>3</v>
      </c>
      <c r="D136" s="81" t="s">
        <v>93</v>
      </c>
      <c r="E136" s="81" t="s">
        <v>5</v>
      </c>
      <c r="F136" s="81" t="s">
        <v>6</v>
      </c>
      <c r="G136" s="82"/>
      <c r="H136" s="82"/>
      <c r="I136" s="82"/>
      <c r="J136" s="82"/>
      <c r="K136" s="83">
        <v>0</v>
      </c>
      <c r="L136" s="83">
        <f>L137+L154+L161+L177</f>
        <v>64132085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B136" s="83">
        <v>0</v>
      </c>
      <c r="AC136" s="83">
        <v>0</v>
      </c>
      <c r="AD136" s="84">
        <v>0</v>
      </c>
      <c r="AE136" s="83">
        <v>0</v>
      </c>
      <c r="AF136" s="85">
        <f>AF137+AF154+AF161+AF177</f>
        <v>29077138</v>
      </c>
    </row>
    <row r="137" spans="1:32" s="6" customFormat="1" ht="14.25" outlineLevel="2">
      <c r="A137" s="23">
        <v>120</v>
      </c>
      <c r="B137" s="80" t="s">
        <v>279</v>
      </c>
      <c r="C137" s="81" t="s">
        <v>3</v>
      </c>
      <c r="D137" s="81" t="s">
        <v>94</v>
      </c>
      <c r="E137" s="81" t="s">
        <v>5</v>
      </c>
      <c r="F137" s="81" t="s">
        <v>6</v>
      </c>
      <c r="G137" s="82"/>
      <c r="H137" s="82"/>
      <c r="I137" s="82"/>
      <c r="J137" s="82"/>
      <c r="K137" s="83">
        <v>0</v>
      </c>
      <c r="L137" s="83">
        <f>L138+L150</f>
        <v>14288800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0</v>
      </c>
      <c r="AD137" s="84">
        <v>0</v>
      </c>
      <c r="AE137" s="83">
        <v>0</v>
      </c>
      <c r="AF137" s="85">
        <f>AF138+AF150</f>
        <v>12000000</v>
      </c>
    </row>
    <row r="138" spans="1:32" ht="38.25" outlineLevel="3">
      <c r="A138" s="23">
        <v>121</v>
      </c>
      <c r="B138" s="86" t="s">
        <v>95</v>
      </c>
      <c r="C138" s="87" t="s">
        <v>3</v>
      </c>
      <c r="D138" s="87" t="s">
        <v>94</v>
      </c>
      <c r="E138" s="87" t="s">
        <v>96</v>
      </c>
      <c r="F138" s="87" t="s">
        <v>6</v>
      </c>
      <c r="G138" s="88"/>
      <c r="H138" s="88"/>
      <c r="I138" s="88"/>
      <c r="J138" s="88"/>
      <c r="K138" s="89">
        <v>0</v>
      </c>
      <c r="L138" s="89">
        <f>L139+L145</f>
        <v>4288800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90">
        <v>0</v>
      </c>
      <c r="AE138" s="89">
        <v>0</v>
      </c>
      <c r="AF138" s="91">
        <f>AF139+AF145</f>
        <v>4000000</v>
      </c>
    </row>
    <row r="139" spans="1:32" ht="51" outlineLevel="4">
      <c r="A139" s="23">
        <v>122</v>
      </c>
      <c r="B139" s="86" t="s">
        <v>97</v>
      </c>
      <c r="C139" s="87" t="s">
        <v>3</v>
      </c>
      <c r="D139" s="87" t="s">
        <v>94</v>
      </c>
      <c r="E139" s="87" t="s">
        <v>98</v>
      </c>
      <c r="F139" s="87" t="s">
        <v>6</v>
      </c>
      <c r="G139" s="88"/>
      <c r="H139" s="88"/>
      <c r="I139" s="88"/>
      <c r="J139" s="88"/>
      <c r="K139" s="89">
        <v>0</v>
      </c>
      <c r="L139" s="89">
        <f>L140+L142</f>
        <v>3288800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90">
        <v>0</v>
      </c>
      <c r="AE139" s="89">
        <v>0</v>
      </c>
      <c r="AF139" s="91">
        <f>AF140+AF142</f>
        <v>3000000</v>
      </c>
    </row>
    <row r="140" spans="1:32" ht="25.5" outlineLevel="5">
      <c r="A140" s="23">
        <v>123</v>
      </c>
      <c r="B140" s="86" t="s">
        <v>99</v>
      </c>
      <c r="C140" s="87" t="s">
        <v>3</v>
      </c>
      <c r="D140" s="87" t="s">
        <v>94</v>
      </c>
      <c r="E140" s="87" t="s">
        <v>100</v>
      </c>
      <c r="F140" s="87" t="s">
        <v>6</v>
      </c>
      <c r="G140" s="88"/>
      <c r="H140" s="88"/>
      <c r="I140" s="88"/>
      <c r="J140" s="88"/>
      <c r="K140" s="89">
        <v>0</v>
      </c>
      <c r="L140" s="89">
        <f>L141</f>
        <v>1488800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90">
        <v>0</v>
      </c>
      <c r="AE140" s="89">
        <v>0</v>
      </c>
      <c r="AF140" s="91">
        <f>AF141</f>
        <v>1400000</v>
      </c>
    </row>
    <row r="141" spans="1:32" ht="26.25" customHeight="1" outlineLevel="6">
      <c r="A141" s="23">
        <v>124</v>
      </c>
      <c r="B141" s="86" t="s">
        <v>14</v>
      </c>
      <c r="C141" s="87" t="s">
        <v>3</v>
      </c>
      <c r="D141" s="87" t="s">
        <v>94</v>
      </c>
      <c r="E141" s="87" t="s">
        <v>100</v>
      </c>
      <c r="F141" s="87" t="s">
        <v>15</v>
      </c>
      <c r="G141" s="88"/>
      <c r="H141" s="88"/>
      <c r="I141" s="88"/>
      <c r="J141" s="88"/>
      <c r="K141" s="89">
        <v>0</v>
      </c>
      <c r="L141" s="89">
        <v>1488800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90">
        <v>0</v>
      </c>
      <c r="AE141" s="89">
        <v>0</v>
      </c>
      <c r="AF141" s="91">
        <v>1400000</v>
      </c>
    </row>
    <row r="142" spans="1:32" ht="38.25" outlineLevel="5">
      <c r="A142" s="23">
        <v>125</v>
      </c>
      <c r="B142" s="86" t="s">
        <v>101</v>
      </c>
      <c r="C142" s="87" t="s">
        <v>3</v>
      </c>
      <c r="D142" s="87" t="s">
        <v>94</v>
      </c>
      <c r="E142" s="87" t="s">
        <v>102</v>
      </c>
      <c r="F142" s="87" t="s">
        <v>6</v>
      </c>
      <c r="G142" s="88"/>
      <c r="H142" s="88"/>
      <c r="I142" s="88"/>
      <c r="J142" s="88"/>
      <c r="K142" s="89">
        <v>0</v>
      </c>
      <c r="L142" s="89">
        <f>L143+L144</f>
        <v>1800000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90">
        <v>0</v>
      </c>
      <c r="AE142" s="89">
        <v>0</v>
      </c>
      <c r="AF142" s="91">
        <f>AF143+AF144</f>
        <v>1600000</v>
      </c>
    </row>
    <row r="143" spans="1:32" ht="27" customHeight="1" outlineLevel="6">
      <c r="A143" s="23">
        <v>126</v>
      </c>
      <c r="B143" s="86" t="s">
        <v>14</v>
      </c>
      <c r="C143" s="87" t="s">
        <v>3</v>
      </c>
      <c r="D143" s="87" t="s">
        <v>94</v>
      </c>
      <c r="E143" s="87" t="s">
        <v>102</v>
      </c>
      <c r="F143" s="87" t="s">
        <v>15</v>
      </c>
      <c r="G143" s="88"/>
      <c r="H143" s="88"/>
      <c r="I143" s="88"/>
      <c r="J143" s="88"/>
      <c r="K143" s="89">
        <v>0</v>
      </c>
      <c r="L143" s="89">
        <v>800000</v>
      </c>
      <c r="M143" s="89">
        <v>800000</v>
      </c>
      <c r="N143" s="89">
        <v>800000</v>
      </c>
      <c r="O143" s="89">
        <v>800000</v>
      </c>
      <c r="P143" s="89">
        <v>800000</v>
      </c>
      <c r="Q143" s="89">
        <v>800000</v>
      </c>
      <c r="R143" s="89">
        <v>800000</v>
      </c>
      <c r="S143" s="89">
        <v>800000</v>
      </c>
      <c r="T143" s="89">
        <v>800000</v>
      </c>
      <c r="U143" s="89">
        <v>800000</v>
      </c>
      <c r="V143" s="89">
        <v>800000</v>
      </c>
      <c r="W143" s="89">
        <v>800000</v>
      </c>
      <c r="X143" s="89">
        <v>800000</v>
      </c>
      <c r="Y143" s="89">
        <v>800000</v>
      </c>
      <c r="Z143" s="89">
        <v>800000</v>
      </c>
      <c r="AA143" s="89">
        <v>800000</v>
      </c>
      <c r="AB143" s="89">
        <v>800000</v>
      </c>
      <c r="AC143" s="89">
        <v>800000</v>
      </c>
      <c r="AD143" s="89">
        <v>800000</v>
      </c>
      <c r="AE143" s="89">
        <v>800000</v>
      </c>
      <c r="AF143" s="89">
        <v>800000</v>
      </c>
    </row>
    <row r="144" spans="1:32" ht="51" outlineLevel="6">
      <c r="A144" s="23">
        <v>127</v>
      </c>
      <c r="B144" s="86" t="s">
        <v>75</v>
      </c>
      <c r="C144" s="87" t="s">
        <v>3</v>
      </c>
      <c r="D144" s="87" t="s">
        <v>94</v>
      </c>
      <c r="E144" s="87" t="s">
        <v>102</v>
      </c>
      <c r="F144" s="87" t="s">
        <v>76</v>
      </c>
      <c r="G144" s="88"/>
      <c r="H144" s="88"/>
      <c r="I144" s="88"/>
      <c r="J144" s="88"/>
      <c r="K144" s="89">
        <v>0</v>
      </c>
      <c r="L144" s="89">
        <v>1000000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90">
        <v>0</v>
      </c>
      <c r="AE144" s="89">
        <v>0</v>
      </c>
      <c r="AF144" s="91">
        <v>800000</v>
      </c>
    </row>
    <row r="145" spans="1:32" ht="38.25" outlineLevel="4">
      <c r="A145" s="23">
        <v>128</v>
      </c>
      <c r="B145" s="86" t="s">
        <v>103</v>
      </c>
      <c r="C145" s="87" t="s">
        <v>3</v>
      </c>
      <c r="D145" s="87" t="s">
        <v>94</v>
      </c>
      <c r="E145" s="87" t="s">
        <v>104</v>
      </c>
      <c r="F145" s="87" t="s">
        <v>6</v>
      </c>
      <c r="G145" s="88"/>
      <c r="H145" s="88"/>
      <c r="I145" s="88"/>
      <c r="J145" s="88"/>
      <c r="K145" s="89">
        <v>0</v>
      </c>
      <c r="L145" s="89">
        <f>L146+L148</f>
        <v>1000000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90">
        <v>0</v>
      </c>
      <c r="AE145" s="89">
        <v>0</v>
      </c>
      <c r="AF145" s="91">
        <f>AF146+AF148</f>
        <v>1000000</v>
      </c>
    </row>
    <row r="146" spans="1:32" ht="38.25" outlineLevel="5">
      <c r="A146" s="23">
        <v>129</v>
      </c>
      <c r="B146" s="86" t="s">
        <v>105</v>
      </c>
      <c r="C146" s="87" t="s">
        <v>3</v>
      </c>
      <c r="D146" s="87" t="s">
        <v>94</v>
      </c>
      <c r="E146" s="87" t="s">
        <v>106</v>
      </c>
      <c r="F146" s="87" t="s">
        <v>6</v>
      </c>
      <c r="G146" s="88"/>
      <c r="H146" s="88"/>
      <c r="I146" s="88"/>
      <c r="J146" s="88"/>
      <c r="K146" s="89">
        <v>0</v>
      </c>
      <c r="L146" s="89">
        <f>L147</f>
        <v>500000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90">
        <v>0</v>
      </c>
      <c r="AE146" s="89">
        <v>0</v>
      </c>
      <c r="AF146" s="91">
        <f>AF147</f>
        <v>500000</v>
      </c>
    </row>
    <row r="147" spans="1:32" ht="27.75" customHeight="1" outlineLevel="6">
      <c r="A147" s="23">
        <v>130</v>
      </c>
      <c r="B147" s="86" t="s">
        <v>14</v>
      </c>
      <c r="C147" s="87" t="s">
        <v>3</v>
      </c>
      <c r="D147" s="87" t="s">
        <v>94</v>
      </c>
      <c r="E147" s="87" t="s">
        <v>106</v>
      </c>
      <c r="F147" s="87" t="s">
        <v>15</v>
      </c>
      <c r="G147" s="88"/>
      <c r="H147" s="88"/>
      <c r="I147" s="88"/>
      <c r="J147" s="88"/>
      <c r="K147" s="89">
        <v>0</v>
      </c>
      <c r="L147" s="89">
        <v>500000</v>
      </c>
      <c r="M147" s="89">
        <v>500000</v>
      </c>
      <c r="N147" s="89">
        <v>500000</v>
      </c>
      <c r="O147" s="89">
        <v>500000</v>
      </c>
      <c r="P147" s="89">
        <v>500000</v>
      </c>
      <c r="Q147" s="89">
        <v>500000</v>
      </c>
      <c r="R147" s="89">
        <v>500000</v>
      </c>
      <c r="S147" s="89">
        <v>500000</v>
      </c>
      <c r="T147" s="89">
        <v>500000</v>
      </c>
      <c r="U147" s="89">
        <v>500000</v>
      </c>
      <c r="V147" s="89">
        <v>500000</v>
      </c>
      <c r="W147" s="89">
        <v>500000</v>
      </c>
      <c r="X147" s="89">
        <v>500000</v>
      </c>
      <c r="Y147" s="89">
        <v>500000</v>
      </c>
      <c r="Z147" s="89">
        <v>500000</v>
      </c>
      <c r="AA147" s="89">
        <v>500000</v>
      </c>
      <c r="AB147" s="89">
        <v>500000</v>
      </c>
      <c r="AC147" s="89">
        <v>500000</v>
      </c>
      <c r="AD147" s="89">
        <v>500000</v>
      </c>
      <c r="AE147" s="89">
        <v>500000</v>
      </c>
      <c r="AF147" s="89">
        <v>500000</v>
      </c>
    </row>
    <row r="148" spans="1:32" ht="25.5" outlineLevel="5">
      <c r="A148" s="23">
        <v>131</v>
      </c>
      <c r="B148" s="86" t="s">
        <v>107</v>
      </c>
      <c r="C148" s="87" t="s">
        <v>3</v>
      </c>
      <c r="D148" s="87" t="s">
        <v>94</v>
      </c>
      <c r="E148" s="87" t="s">
        <v>108</v>
      </c>
      <c r="F148" s="87" t="s">
        <v>6</v>
      </c>
      <c r="G148" s="88"/>
      <c r="H148" s="88"/>
      <c r="I148" s="88"/>
      <c r="J148" s="88"/>
      <c r="K148" s="89">
        <v>0</v>
      </c>
      <c r="L148" s="89">
        <f>L149</f>
        <v>500000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90">
        <v>0</v>
      </c>
      <c r="AE148" s="89">
        <v>0</v>
      </c>
      <c r="AF148" s="91">
        <f>AF149</f>
        <v>500000</v>
      </c>
    </row>
    <row r="149" spans="1:32" ht="29.25" customHeight="1" outlineLevel="6">
      <c r="A149" s="23">
        <v>132</v>
      </c>
      <c r="B149" s="86" t="s">
        <v>14</v>
      </c>
      <c r="C149" s="87" t="s">
        <v>3</v>
      </c>
      <c r="D149" s="87" t="s">
        <v>94</v>
      </c>
      <c r="E149" s="87" t="s">
        <v>108</v>
      </c>
      <c r="F149" s="87" t="s">
        <v>15</v>
      </c>
      <c r="G149" s="88"/>
      <c r="H149" s="88"/>
      <c r="I149" s="88"/>
      <c r="J149" s="88"/>
      <c r="K149" s="89">
        <v>0</v>
      </c>
      <c r="L149" s="89">
        <v>500000</v>
      </c>
      <c r="M149" s="89">
        <v>500000</v>
      </c>
      <c r="N149" s="89">
        <v>500000</v>
      </c>
      <c r="O149" s="89">
        <v>500000</v>
      </c>
      <c r="P149" s="89">
        <v>500000</v>
      </c>
      <c r="Q149" s="89">
        <v>500000</v>
      </c>
      <c r="R149" s="89">
        <v>500000</v>
      </c>
      <c r="S149" s="89">
        <v>500000</v>
      </c>
      <c r="T149" s="89">
        <v>500000</v>
      </c>
      <c r="U149" s="89">
        <v>500000</v>
      </c>
      <c r="V149" s="89">
        <v>500000</v>
      </c>
      <c r="W149" s="89">
        <v>500000</v>
      </c>
      <c r="X149" s="89">
        <v>500000</v>
      </c>
      <c r="Y149" s="89">
        <v>500000</v>
      </c>
      <c r="Z149" s="89">
        <v>500000</v>
      </c>
      <c r="AA149" s="89">
        <v>500000</v>
      </c>
      <c r="AB149" s="89">
        <v>500000</v>
      </c>
      <c r="AC149" s="89">
        <v>500000</v>
      </c>
      <c r="AD149" s="89">
        <v>500000</v>
      </c>
      <c r="AE149" s="89">
        <v>500000</v>
      </c>
      <c r="AF149" s="89">
        <v>500000</v>
      </c>
    </row>
    <row r="150" spans="1:32" ht="63.75" outlineLevel="3">
      <c r="A150" s="23">
        <v>133</v>
      </c>
      <c r="B150" s="86" t="s">
        <v>68</v>
      </c>
      <c r="C150" s="87" t="s">
        <v>3</v>
      </c>
      <c r="D150" s="87" t="s">
        <v>94</v>
      </c>
      <c r="E150" s="87" t="s">
        <v>69</v>
      </c>
      <c r="F150" s="87" t="s">
        <v>6</v>
      </c>
      <c r="G150" s="88"/>
      <c r="H150" s="88"/>
      <c r="I150" s="88"/>
      <c r="J150" s="88"/>
      <c r="K150" s="89">
        <v>0</v>
      </c>
      <c r="L150" s="89">
        <f>L151</f>
        <v>10000000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90">
        <v>0</v>
      </c>
      <c r="AE150" s="89">
        <v>0</v>
      </c>
      <c r="AF150" s="91">
        <f>AF151</f>
        <v>8000000</v>
      </c>
    </row>
    <row r="151" spans="1:32" ht="38.25" outlineLevel="4">
      <c r="A151" s="23">
        <v>134</v>
      </c>
      <c r="B151" s="86" t="s">
        <v>109</v>
      </c>
      <c r="C151" s="87" t="s">
        <v>3</v>
      </c>
      <c r="D151" s="87" t="s">
        <v>94</v>
      </c>
      <c r="E151" s="87" t="s">
        <v>110</v>
      </c>
      <c r="F151" s="87" t="s">
        <v>6</v>
      </c>
      <c r="G151" s="88"/>
      <c r="H151" s="88"/>
      <c r="I151" s="88"/>
      <c r="J151" s="88"/>
      <c r="K151" s="89">
        <v>0</v>
      </c>
      <c r="L151" s="89">
        <f>L152</f>
        <v>10000000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90">
        <v>0</v>
      </c>
      <c r="AE151" s="89">
        <v>0</v>
      </c>
      <c r="AF151" s="91">
        <f>AF152</f>
        <v>8000000</v>
      </c>
    </row>
    <row r="152" spans="1:32" ht="38.25" outlineLevel="5">
      <c r="A152" s="23">
        <v>135</v>
      </c>
      <c r="B152" s="86" t="s">
        <v>111</v>
      </c>
      <c r="C152" s="87" t="s">
        <v>3</v>
      </c>
      <c r="D152" s="87" t="s">
        <v>94</v>
      </c>
      <c r="E152" s="87" t="s">
        <v>112</v>
      </c>
      <c r="F152" s="87" t="s">
        <v>6</v>
      </c>
      <c r="G152" s="88"/>
      <c r="H152" s="88"/>
      <c r="I152" s="88"/>
      <c r="J152" s="88"/>
      <c r="K152" s="89">
        <v>0</v>
      </c>
      <c r="L152" s="89">
        <f>L153</f>
        <v>10000000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90">
        <v>0</v>
      </c>
      <c r="AE152" s="89">
        <v>0</v>
      </c>
      <c r="AF152" s="91">
        <f>AF153</f>
        <v>8000000</v>
      </c>
    </row>
    <row r="153" spans="1:32" ht="15" outlineLevel="6">
      <c r="A153" s="23">
        <v>136</v>
      </c>
      <c r="B153" s="86" t="s">
        <v>113</v>
      </c>
      <c r="C153" s="87" t="s">
        <v>3</v>
      </c>
      <c r="D153" s="87" t="s">
        <v>94</v>
      </c>
      <c r="E153" s="87" t="s">
        <v>112</v>
      </c>
      <c r="F153" s="87" t="s">
        <v>114</v>
      </c>
      <c r="G153" s="88"/>
      <c r="H153" s="88"/>
      <c r="I153" s="88"/>
      <c r="J153" s="88"/>
      <c r="K153" s="89">
        <v>0</v>
      </c>
      <c r="L153" s="89">
        <v>10000000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90">
        <v>0</v>
      </c>
      <c r="AE153" s="89">
        <v>0</v>
      </c>
      <c r="AF153" s="91">
        <v>8000000</v>
      </c>
    </row>
    <row r="154" spans="1:32" s="6" customFormat="1" ht="14.25" outlineLevel="2">
      <c r="A154" s="23">
        <v>137</v>
      </c>
      <c r="B154" s="80" t="s">
        <v>280</v>
      </c>
      <c r="C154" s="81" t="s">
        <v>3</v>
      </c>
      <c r="D154" s="81" t="s">
        <v>115</v>
      </c>
      <c r="E154" s="81" t="s">
        <v>5</v>
      </c>
      <c r="F154" s="81" t="s">
        <v>6</v>
      </c>
      <c r="G154" s="82"/>
      <c r="H154" s="82"/>
      <c r="I154" s="82"/>
      <c r="J154" s="82"/>
      <c r="K154" s="83">
        <v>0</v>
      </c>
      <c r="L154" s="17">
        <f>L155</f>
        <v>34260000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05">
        <v>0</v>
      </c>
      <c r="AE154" s="17">
        <v>0</v>
      </c>
      <c r="AF154" s="106">
        <f>AF155</f>
        <v>4000000</v>
      </c>
    </row>
    <row r="155" spans="1:32" ht="63.75" outlineLevel="3">
      <c r="A155" s="23">
        <v>138</v>
      </c>
      <c r="B155" s="86" t="s">
        <v>68</v>
      </c>
      <c r="C155" s="87" t="s">
        <v>3</v>
      </c>
      <c r="D155" s="87" t="s">
        <v>115</v>
      </c>
      <c r="E155" s="87" t="s">
        <v>69</v>
      </c>
      <c r="F155" s="87" t="s">
        <v>6</v>
      </c>
      <c r="G155" s="88"/>
      <c r="H155" s="88"/>
      <c r="I155" s="88"/>
      <c r="J155" s="88"/>
      <c r="K155" s="89">
        <v>0</v>
      </c>
      <c r="L155" s="22">
        <f>L156</f>
        <v>34260000</v>
      </c>
      <c r="M155" s="22">
        <f aca="true" t="shared" si="11" ref="M155:AF155">M156</f>
        <v>0</v>
      </c>
      <c r="N155" s="22">
        <f t="shared" si="11"/>
        <v>0</v>
      </c>
      <c r="O155" s="22">
        <f t="shared" si="11"/>
        <v>0</v>
      </c>
      <c r="P155" s="22">
        <f t="shared" si="11"/>
        <v>0</v>
      </c>
      <c r="Q155" s="22">
        <f t="shared" si="11"/>
        <v>0</v>
      </c>
      <c r="R155" s="22">
        <f t="shared" si="11"/>
        <v>0</v>
      </c>
      <c r="S155" s="22">
        <f t="shared" si="11"/>
        <v>0</v>
      </c>
      <c r="T155" s="22">
        <f t="shared" si="11"/>
        <v>0</v>
      </c>
      <c r="U155" s="22">
        <f t="shared" si="11"/>
        <v>0</v>
      </c>
      <c r="V155" s="22">
        <f t="shared" si="11"/>
        <v>0</v>
      </c>
      <c r="W155" s="22">
        <f t="shared" si="11"/>
        <v>0</v>
      </c>
      <c r="X155" s="22">
        <f t="shared" si="11"/>
        <v>0</v>
      </c>
      <c r="Y155" s="22">
        <f t="shared" si="11"/>
        <v>0</v>
      </c>
      <c r="Z155" s="22">
        <f t="shared" si="11"/>
        <v>0</v>
      </c>
      <c r="AA155" s="22">
        <f t="shared" si="11"/>
        <v>0</v>
      </c>
      <c r="AB155" s="22">
        <f t="shared" si="11"/>
        <v>0</v>
      </c>
      <c r="AC155" s="22">
        <f t="shared" si="11"/>
        <v>0</v>
      </c>
      <c r="AD155" s="22">
        <f t="shared" si="11"/>
        <v>0</v>
      </c>
      <c r="AE155" s="22">
        <f t="shared" si="11"/>
        <v>0</v>
      </c>
      <c r="AF155" s="22">
        <f t="shared" si="11"/>
        <v>4000000</v>
      </c>
    </row>
    <row r="156" spans="1:32" ht="76.5" outlineLevel="4">
      <c r="A156" s="23">
        <v>139</v>
      </c>
      <c r="B156" s="86" t="s">
        <v>116</v>
      </c>
      <c r="C156" s="87" t="s">
        <v>3</v>
      </c>
      <c r="D156" s="87" t="s">
        <v>115</v>
      </c>
      <c r="E156" s="87" t="s">
        <v>117</v>
      </c>
      <c r="F156" s="87" t="s">
        <v>6</v>
      </c>
      <c r="G156" s="88"/>
      <c r="H156" s="88"/>
      <c r="I156" s="88"/>
      <c r="J156" s="88"/>
      <c r="K156" s="89">
        <v>0</v>
      </c>
      <c r="L156" s="22">
        <f>L157</f>
        <v>34260000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37">
        <v>0</v>
      </c>
      <c r="AE156" s="22">
        <v>0</v>
      </c>
      <c r="AF156" s="38">
        <f>AF157</f>
        <v>4000000</v>
      </c>
    </row>
    <row r="157" spans="1:32" ht="38.25" outlineLevel="5">
      <c r="A157" s="23">
        <v>140</v>
      </c>
      <c r="B157" s="86" t="s">
        <v>118</v>
      </c>
      <c r="C157" s="87" t="s">
        <v>3</v>
      </c>
      <c r="D157" s="87" t="s">
        <v>115</v>
      </c>
      <c r="E157" s="87" t="s">
        <v>119</v>
      </c>
      <c r="F157" s="87" t="s">
        <v>6</v>
      </c>
      <c r="G157" s="88"/>
      <c r="H157" s="88"/>
      <c r="I157" s="88"/>
      <c r="J157" s="88"/>
      <c r="K157" s="89">
        <v>0</v>
      </c>
      <c r="L157" s="22">
        <f>L158+L159+L160</f>
        <v>34260000</v>
      </c>
      <c r="M157" s="22">
        <f aca="true" t="shared" si="12" ref="M157:AF157">M158+M159+M160</f>
        <v>1500000</v>
      </c>
      <c r="N157" s="22">
        <f t="shared" si="12"/>
        <v>1500000</v>
      </c>
      <c r="O157" s="22">
        <f t="shared" si="12"/>
        <v>1500000</v>
      </c>
      <c r="P157" s="22">
        <f t="shared" si="12"/>
        <v>1500000</v>
      </c>
      <c r="Q157" s="22">
        <f t="shared" si="12"/>
        <v>1500000</v>
      </c>
      <c r="R157" s="22">
        <f t="shared" si="12"/>
        <v>1500000</v>
      </c>
      <c r="S157" s="22">
        <f t="shared" si="12"/>
        <v>1500000</v>
      </c>
      <c r="T157" s="22">
        <f t="shared" si="12"/>
        <v>1500000</v>
      </c>
      <c r="U157" s="22">
        <f t="shared" si="12"/>
        <v>1500000</v>
      </c>
      <c r="V157" s="22">
        <f t="shared" si="12"/>
        <v>1500000</v>
      </c>
      <c r="W157" s="22">
        <f t="shared" si="12"/>
        <v>1500000</v>
      </c>
      <c r="X157" s="22">
        <f t="shared" si="12"/>
        <v>1500000</v>
      </c>
      <c r="Y157" s="22">
        <f t="shared" si="12"/>
        <v>1500000</v>
      </c>
      <c r="Z157" s="22">
        <f t="shared" si="12"/>
        <v>1500000</v>
      </c>
      <c r="AA157" s="22">
        <f t="shared" si="12"/>
        <v>1500000</v>
      </c>
      <c r="AB157" s="22">
        <f t="shared" si="12"/>
        <v>1500000</v>
      </c>
      <c r="AC157" s="22">
        <f t="shared" si="12"/>
        <v>1500000</v>
      </c>
      <c r="AD157" s="22">
        <f t="shared" si="12"/>
        <v>1500000</v>
      </c>
      <c r="AE157" s="22">
        <f t="shared" si="12"/>
        <v>1500000</v>
      </c>
      <c r="AF157" s="22">
        <f t="shared" si="12"/>
        <v>4000000</v>
      </c>
    </row>
    <row r="158" spans="1:32" ht="27.75" customHeight="1" outlineLevel="6">
      <c r="A158" s="23">
        <v>141</v>
      </c>
      <c r="B158" s="86" t="s">
        <v>14</v>
      </c>
      <c r="C158" s="87" t="s">
        <v>3</v>
      </c>
      <c r="D158" s="87" t="s">
        <v>115</v>
      </c>
      <c r="E158" s="87" t="s">
        <v>119</v>
      </c>
      <c r="F158" s="87" t="s">
        <v>15</v>
      </c>
      <c r="G158" s="88"/>
      <c r="H158" s="88"/>
      <c r="I158" s="88"/>
      <c r="J158" s="88"/>
      <c r="K158" s="89">
        <v>0</v>
      </c>
      <c r="L158" s="22">
        <v>500000</v>
      </c>
      <c r="M158" s="22">
        <v>500000</v>
      </c>
      <c r="N158" s="22">
        <v>500000</v>
      </c>
      <c r="O158" s="22">
        <v>500000</v>
      </c>
      <c r="P158" s="22">
        <v>500000</v>
      </c>
      <c r="Q158" s="22">
        <v>500000</v>
      </c>
      <c r="R158" s="22">
        <v>500000</v>
      </c>
      <c r="S158" s="22">
        <v>500000</v>
      </c>
      <c r="T158" s="22">
        <v>500000</v>
      </c>
      <c r="U158" s="22">
        <v>500000</v>
      </c>
      <c r="V158" s="22">
        <v>500000</v>
      </c>
      <c r="W158" s="22">
        <v>500000</v>
      </c>
      <c r="X158" s="22">
        <v>500000</v>
      </c>
      <c r="Y158" s="22">
        <v>500000</v>
      </c>
      <c r="Z158" s="22">
        <v>500000</v>
      </c>
      <c r="AA158" s="22">
        <v>500000</v>
      </c>
      <c r="AB158" s="22">
        <v>500000</v>
      </c>
      <c r="AC158" s="22">
        <v>500000</v>
      </c>
      <c r="AD158" s="22">
        <v>500000</v>
      </c>
      <c r="AE158" s="22">
        <v>500000</v>
      </c>
      <c r="AF158" s="22">
        <v>500000</v>
      </c>
    </row>
    <row r="159" spans="1:32" ht="15" outlineLevel="6">
      <c r="A159" s="23">
        <v>142</v>
      </c>
      <c r="B159" s="86" t="s">
        <v>113</v>
      </c>
      <c r="C159" s="87" t="s">
        <v>3</v>
      </c>
      <c r="D159" s="87" t="s">
        <v>115</v>
      </c>
      <c r="E159" s="87" t="s">
        <v>119</v>
      </c>
      <c r="F159" s="87" t="s">
        <v>114</v>
      </c>
      <c r="G159" s="88"/>
      <c r="H159" s="88"/>
      <c r="I159" s="88"/>
      <c r="J159" s="88"/>
      <c r="K159" s="89">
        <v>0</v>
      </c>
      <c r="L159" s="22">
        <v>32760000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37">
        <v>0</v>
      </c>
      <c r="AE159" s="22">
        <v>0</v>
      </c>
      <c r="AF159" s="38">
        <v>3000000</v>
      </c>
    </row>
    <row r="160" spans="1:32" ht="51" outlineLevel="6">
      <c r="A160" s="23">
        <v>143</v>
      </c>
      <c r="B160" s="86" t="s">
        <v>75</v>
      </c>
      <c r="C160" s="87" t="s">
        <v>3</v>
      </c>
      <c r="D160" s="87" t="s">
        <v>115</v>
      </c>
      <c r="E160" s="87" t="s">
        <v>119</v>
      </c>
      <c r="F160" s="87" t="s">
        <v>76</v>
      </c>
      <c r="G160" s="88"/>
      <c r="H160" s="88"/>
      <c r="I160" s="88"/>
      <c r="J160" s="88"/>
      <c r="K160" s="89">
        <v>0</v>
      </c>
      <c r="L160" s="22">
        <v>1000000</v>
      </c>
      <c r="M160" s="22">
        <v>1000000</v>
      </c>
      <c r="N160" s="22">
        <v>1000000</v>
      </c>
      <c r="O160" s="22">
        <v>1000000</v>
      </c>
      <c r="P160" s="22">
        <v>1000000</v>
      </c>
      <c r="Q160" s="22">
        <v>1000000</v>
      </c>
      <c r="R160" s="22">
        <v>1000000</v>
      </c>
      <c r="S160" s="22">
        <v>1000000</v>
      </c>
      <c r="T160" s="22">
        <v>1000000</v>
      </c>
      <c r="U160" s="22">
        <v>1000000</v>
      </c>
      <c r="V160" s="22">
        <v>1000000</v>
      </c>
      <c r="W160" s="22">
        <v>1000000</v>
      </c>
      <c r="X160" s="22">
        <v>1000000</v>
      </c>
      <c r="Y160" s="22">
        <v>1000000</v>
      </c>
      <c r="Z160" s="22">
        <v>1000000</v>
      </c>
      <c r="AA160" s="22">
        <v>1000000</v>
      </c>
      <c r="AB160" s="22">
        <v>1000000</v>
      </c>
      <c r="AC160" s="22">
        <v>1000000</v>
      </c>
      <c r="AD160" s="22">
        <v>1000000</v>
      </c>
      <c r="AE160" s="22">
        <v>1000000</v>
      </c>
      <c r="AF160" s="22">
        <v>500000</v>
      </c>
    </row>
    <row r="161" spans="1:32" s="6" customFormat="1" ht="14.25" outlineLevel="2">
      <c r="A161" s="23">
        <v>144</v>
      </c>
      <c r="B161" s="80" t="s">
        <v>281</v>
      </c>
      <c r="C161" s="81" t="s">
        <v>3</v>
      </c>
      <c r="D161" s="81" t="s">
        <v>120</v>
      </c>
      <c r="E161" s="81" t="s">
        <v>5</v>
      </c>
      <c r="F161" s="81" t="s">
        <v>6</v>
      </c>
      <c r="G161" s="82"/>
      <c r="H161" s="82"/>
      <c r="I161" s="82"/>
      <c r="J161" s="82"/>
      <c r="K161" s="83">
        <v>0</v>
      </c>
      <c r="L161" s="17">
        <f>L162+L165+L169</f>
        <v>7300000</v>
      </c>
      <c r="M161" s="17">
        <f aca="true" t="shared" si="13" ref="M161:AF161">M162+M165+M169</f>
        <v>0</v>
      </c>
      <c r="N161" s="17">
        <f t="shared" si="13"/>
        <v>0</v>
      </c>
      <c r="O161" s="17">
        <f t="shared" si="13"/>
        <v>0</v>
      </c>
      <c r="P161" s="17">
        <f t="shared" si="13"/>
        <v>0</v>
      </c>
      <c r="Q161" s="17">
        <f t="shared" si="13"/>
        <v>0</v>
      </c>
      <c r="R161" s="17">
        <f t="shared" si="13"/>
        <v>0</v>
      </c>
      <c r="S161" s="17">
        <f t="shared" si="13"/>
        <v>0</v>
      </c>
      <c r="T161" s="17">
        <f t="shared" si="13"/>
        <v>0</v>
      </c>
      <c r="U161" s="17">
        <f t="shared" si="13"/>
        <v>0</v>
      </c>
      <c r="V161" s="17">
        <f t="shared" si="13"/>
        <v>0</v>
      </c>
      <c r="W161" s="17">
        <f t="shared" si="13"/>
        <v>0</v>
      </c>
      <c r="X161" s="17">
        <f t="shared" si="13"/>
        <v>0</v>
      </c>
      <c r="Y161" s="17">
        <f t="shared" si="13"/>
        <v>0</v>
      </c>
      <c r="Z161" s="17">
        <f t="shared" si="13"/>
        <v>0</v>
      </c>
      <c r="AA161" s="17">
        <f t="shared" si="13"/>
        <v>0</v>
      </c>
      <c r="AB161" s="17">
        <f t="shared" si="13"/>
        <v>0</v>
      </c>
      <c r="AC161" s="17">
        <f t="shared" si="13"/>
        <v>0</v>
      </c>
      <c r="AD161" s="17">
        <f t="shared" si="13"/>
        <v>0</v>
      </c>
      <c r="AE161" s="17">
        <f t="shared" si="13"/>
        <v>0</v>
      </c>
      <c r="AF161" s="17">
        <f t="shared" si="13"/>
        <v>5900000</v>
      </c>
    </row>
    <row r="162" spans="1:32" ht="51" outlineLevel="3">
      <c r="A162" s="23">
        <v>145</v>
      </c>
      <c r="B162" s="86" t="s">
        <v>121</v>
      </c>
      <c r="C162" s="87" t="s">
        <v>3</v>
      </c>
      <c r="D162" s="87" t="s">
        <v>120</v>
      </c>
      <c r="E162" s="87" t="s">
        <v>122</v>
      </c>
      <c r="F162" s="87" t="s">
        <v>6</v>
      </c>
      <c r="G162" s="88"/>
      <c r="H162" s="88"/>
      <c r="I162" s="88"/>
      <c r="J162" s="88"/>
      <c r="K162" s="89">
        <v>0</v>
      </c>
      <c r="L162" s="22">
        <f>L163</f>
        <v>1000000</v>
      </c>
      <c r="M162" s="22">
        <f aca="true" t="shared" si="14" ref="M162:AF162">M163</f>
        <v>0</v>
      </c>
      <c r="N162" s="22">
        <f t="shared" si="14"/>
        <v>0</v>
      </c>
      <c r="O162" s="22">
        <f t="shared" si="14"/>
        <v>0</v>
      </c>
      <c r="P162" s="22">
        <f t="shared" si="14"/>
        <v>0</v>
      </c>
      <c r="Q162" s="22">
        <f t="shared" si="14"/>
        <v>0</v>
      </c>
      <c r="R162" s="22">
        <f t="shared" si="14"/>
        <v>0</v>
      </c>
      <c r="S162" s="22">
        <f t="shared" si="14"/>
        <v>0</v>
      </c>
      <c r="T162" s="22">
        <f t="shared" si="14"/>
        <v>0</v>
      </c>
      <c r="U162" s="22">
        <f t="shared" si="14"/>
        <v>0</v>
      </c>
      <c r="V162" s="22">
        <f t="shared" si="14"/>
        <v>0</v>
      </c>
      <c r="W162" s="22">
        <f t="shared" si="14"/>
        <v>0</v>
      </c>
      <c r="X162" s="22">
        <f t="shared" si="14"/>
        <v>0</v>
      </c>
      <c r="Y162" s="22">
        <f t="shared" si="14"/>
        <v>0</v>
      </c>
      <c r="Z162" s="22">
        <f t="shared" si="14"/>
        <v>0</v>
      </c>
      <c r="AA162" s="22">
        <f t="shared" si="14"/>
        <v>0</v>
      </c>
      <c r="AB162" s="22">
        <f t="shared" si="14"/>
        <v>0</v>
      </c>
      <c r="AC162" s="22">
        <f t="shared" si="14"/>
        <v>0</v>
      </c>
      <c r="AD162" s="22">
        <f t="shared" si="14"/>
        <v>0</v>
      </c>
      <c r="AE162" s="22">
        <f t="shared" si="14"/>
        <v>0</v>
      </c>
      <c r="AF162" s="22">
        <f t="shared" si="14"/>
        <v>1000000</v>
      </c>
    </row>
    <row r="163" spans="1:32" ht="25.5" outlineLevel="5">
      <c r="A163" s="23">
        <v>146</v>
      </c>
      <c r="B163" s="86" t="s">
        <v>123</v>
      </c>
      <c r="C163" s="87" t="s">
        <v>3</v>
      </c>
      <c r="D163" s="87" t="s">
        <v>120</v>
      </c>
      <c r="E163" s="87" t="s">
        <v>124</v>
      </c>
      <c r="F163" s="87" t="s">
        <v>6</v>
      </c>
      <c r="G163" s="88"/>
      <c r="H163" s="88"/>
      <c r="I163" s="88"/>
      <c r="J163" s="88"/>
      <c r="K163" s="89">
        <v>0</v>
      </c>
      <c r="L163" s="22">
        <f>L164</f>
        <v>1000000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37">
        <v>0</v>
      </c>
      <c r="AE163" s="22">
        <v>0</v>
      </c>
      <c r="AF163" s="38">
        <f>AF164</f>
        <v>1000000</v>
      </c>
    </row>
    <row r="164" spans="1:32" ht="32.25" customHeight="1" outlineLevel="6">
      <c r="A164" s="23">
        <v>147</v>
      </c>
      <c r="B164" s="86" t="s">
        <v>14</v>
      </c>
      <c r="C164" s="87" t="s">
        <v>3</v>
      </c>
      <c r="D164" s="87" t="s">
        <v>120</v>
      </c>
      <c r="E164" s="87" t="s">
        <v>124</v>
      </c>
      <c r="F164" s="87" t="s">
        <v>15</v>
      </c>
      <c r="G164" s="88"/>
      <c r="H164" s="88"/>
      <c r="I164" s="88"/>
      <c r="J164" s="88"/>
      <c r="K164" s="89">
        <v>0</v>
      </c>
      <c r="L164" s="22">
        <v>1000000</v>
      </c>
      <c r="M164" s="22">
        <v>1000000</v>
      </c>
      <c r="N164" s="22">
        <v>1000000</v>
      </c>
      <c r="O164" s="22">
        <v>1000000</v>
      </c>
      <c r="P164" s="22">
        <v>1000000</v>
      </c>
      <c r="Q164" s="22">
        <v>1000000</v>
      </c>
      <c r="R164" s="22">
        <v>1000000</v>
      </c>
      <c r="S164" s="22">
        <v>1000000</v>
      </c>
      <c r="T164" s="22">
        <v>1000000</v>
      </c>
      <c r="U164" s="22">
        <v>1000000</v>
      </c>
      <c r="V164" s="22">
        <v>1000000</v>
      </c>
      <c r="W164" s="22">
        <v>1000000</v>
      </c>
      <c r="X164" s="22">
        <v>1000000</v>
      </c>
      <c r="Y164" s="22">
        <v>1000000</v>
      </c>
      <c r="Z164" s="22">
        <v>1000000</v>
      </c>
      <c r="AA164" s="22">
        <v>1000000</v>
      </c>
      <c r="AB164" s="22">
        <v>1000000</v>
      </c>
      <c r="AC164" s="22">
        <v>1000000</v>
      </c>
      <c r="AD164" s="22">
        <v>1000000</v>
      </c>
      <c r="AE164" s="22">
        <v>1000000</v>
      </c>
      <c r="AF164" s="22">
        <v>1000000</v>
      </c>
    </row>
    <row r="165" spans="1:32" ht="51" outlineLevel="3">
      <c r="A165" s="23">
        <v>148</v>
      </c>
      <c r="B165" s="86" t="s">
        <v>125</v>
      </c>
      <c r="C165" s="87" t="s">
        <v>3</v>
      </c>
      <c r="D165" s="87" t="s">
        <v>120</v>
      </c>
      <c r="E165" s="87" t="s">
        <v>126</v>
      </c>
      <c r="F165" s="87" t="s">
        <v>6</v>
      </c>
      <c r="G165" s="88"/>
      <c r="H165" s="88"/>
      <c r="I165" s="88"/>
      <c r="J165" s="88"/>
      <c r="K165" s="89">
        <v>0</v>
      </c>
      <c r="L165" s="22">
        <f>L166</f>
        <v>300000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37">
        <v>0</v>
      </c>
      <c r="AE165" s="22">
        <v>0</v>
      </c>
      <c r="AF165" s="38">
        <f>AF166</f>
        <v>300000</v>
      </c>
    </row>
    <row r="166" spans="1:32" ht="25.5" outlineLevel="4">
      <c r="A166" s="23">
        <v>149</v>
      </c>
      <c r="B166" s="86" t="s">
        <v>127</v>
      </c>
      <c r="C166" s="87" t="s">
        <v>3</v>
      </c>
      <c r="D166" s="87" t="s">
        <v>120</v>
      </c>
      <c r="E166" s="87" t="s">
        <v>128</v>
      </c>
      <c r="F166" s="87" t="s">
        <v>6</v>
      </c>
      <c r="G166" s="88"/>
      <c r="H166" s="88"/>
      <c r="I166" s="88"/>
      <c r="J166" s="88"/>
      <c r="K166" s="89">
        <v>0</v>
      </c>
      <c r="L166" s="22">
        <v>300000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37">
        <v>0</v>
      </c>
      <c r="AE166" s="22">
        <v>0</v>
      </c>
      <c r="AF166" s="38">
        <v>300000</v>
      </c>
    </row>
    <row r="167" spans="1:32" ht="25.5" outlineLevel="5">
      <c r="A167" s="23">
        <v>150</v>
      </c>
      <c r="B167" s="86" t="s">
        <v>129</v>
      </c>
      <c r="C167" s="87" t="s">
        <v>3</v>
      </c>
      <c r="D167" s="87" t="s">
        <v>120</v>
      </c>
      <c r="E167" s="87" t="s">
        <v>130</v>
      </c>
      <c r="F167" s="87" t="s">
        <v>6</v>
      </c>
      <c r="G167" s="88"/>
      <c r="H167" s="88"/>
      <c r="I167" s="88"/>
      <c r="J167" s="88"/>
      <c r="K167" s="89">
        <v>0</v>
      </c>
      <c r="L167" s="22">
        <f>L168</f>
        <v>300000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37">
        <v>0</v>
      </c>
      <c r="AE167" s="22">
        <v>0</v>
      </c>
      <c r="AF167" s="38">
        <f>AF168</f>
        <v>300000</v>
      </c>
    </row>
    <row r="168" spans="1:32" ht="27" customHeight="1" outlineLevel="6">
      <c r="A168" s="23">
        <v>151</v>
      </c>
      <c r="B168" s="86" t="s">
        <v>14</v>
      </c>
      <c r="C168" s="87" t="s">
        <v>3</v>
      </c>
      <c r="D168" s="87" t="s">
        <v>120</v>
      </c>
      <c r="E168" s="87" t="s">
        <v>130</v>
      </c>
      <c r="F168" s="87" t="s">
        <v>15</v>
      </c>
      <c r="G168" s="88"/>
      <c r="H168" s="88"/>
      <c r="I168" s="88"/>
      <c r="J168" s="88"/>
      <c r="K168" s="89">
        <v>0</v>
      </c>
      <c r="L168" s="22">
        <v>300000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37">
        <v>0</v>
      </c>
      <c r="AE168" s="22">
        <v>0</v>
      </c>
      <c r="AF168" s="38">
        <v>300000</v>
      </c>
    </row>
    <row r="169" spans="1:32" ht="63.75" outlineLevel="3">
      <c r="A169" s="23">
        <v>152</v>
      </c>
      <c r="B169" s="86" t="s">
        <v>68</v>
      </c>
      <c r="C169" s="87" t="s">
        <v>3</v>
      </c>
      <c r="D169" s="87" t="s">
        <v>120</v>
      </c>
      <c r="E169" s="87" t="s">
        <v>69</v>
      </c>
      <c r="F169" s="87" t="s">
        <v>6</v>
      </c>
      <c r="G169" s="88"/>
      <c r="H169" s="88"/>
      <c r="I169" s="88"/>
      <c r="J169" s="88"/>
      <c r="K169" s="89">
        <v>0</v>
      </c>
      <c r="L169" s="22">
        <f>L170</f>
        <v>6000000</v>
      </c>
      <c r="M169" s="22">
        <f aca="true" t="shared" si="15" ref="M169:AF169">M170</f>
        <v>0</v>
      </c>
      <c r="N169" s="22">
        <f t="shared" si="15"/>
        <v>0</v>
      </c>
      <c r="O169" s="22">
        <f t="shared" si="15"/>
        <v>0</v>
      </c>
      <c r="P169" s="22">
        <f t="shared" si="15"/>
        <v>0</v>
      </c>
      <c r="Q169" s="22">
        <f t="shared" si="15"/>
        <v>0</v>
      </c>
      <c r="R169" s="22">
        <f t="shared" si="15"/>
        <v>0</v>
      </c>
      <c r="S169" s="22">
        <f t="shared" si="15"/>
        <v>0</v>
      </c>
      <c r="T169" s="22">
        <f t="shared" si="15"/>
        <v>0</v>
      </c>
      <c r="U169" s="22">
        <f t="shared" si="15"/>
        <v>0</v>
      </c>
      <c r="V169" s="22">
        <f t="shared" si="15"/>
        <v>0</v>
      </c>
      <c r="W169" s="22">
        <f t="shared" si="15"/>
        <v>0</v>
      </c>
      <c r="X169" s="22">
        <f t="shared" si="15"/>
        <v>0</v>
      </c>
      <c r="Y169" s="22">
        <f t="shared" si="15"/>
        <v>0</v>
      </c>
      <c r="Z169" s="22">
        <f t="shared" si="15"/>
        <v>0</v>
      </c>
      <c r="AA169" s="22">
        <f t="shared" si="15"/>
        <v>0</v>
      </c>
      <c r="AB169" s="22">
        <f t="shared" si="15"/>
        <v>0</v>
      </c>
      <c r="AC169" s="22">
        <f t="shared" si="15"/>
        <v>0</v>
      </c>
      <c r="AD169" s="22">
        <f t="shared" si="15"/>
        <v>0</v>
      </c>
      <c r="AE169" s="22">
        <f t="shared" si="15"/>
        <v>0</v>
      </c>
      <c r="AF169" s="22">
        <f t="shared" si="15"/>
        <v>4600000</v>
      </c>
    </row>
    <row r="170" spans="1:32" ht="38.25" outlineLevel="4">
      <c r="A170" s="23">
        <v>153</v>
      </c>
      <c r="B170" s="86" t="s">
        <v>70</v>
      </c>
      <c r="C170" s="87" t="s">
        <v>3</v>
      </c>
      <c r="D170" s="87" t="s">
        <v>120</v>
      </c>
      <c r="E170" s="87" t="s">
        <v>71</v>
      </c>
      <c r="F170" s="87" t="s">
        <v>6</v>
      </c>
      <c r="G170" s="88"/>
      <c r="H170" s="88"/>
      <c r="I170" s="88"/>
      <c r="J170" s="88"/>
      <c r="K170" s="89">
        <v>0</v>
      </c>
      <c r="L170" s="22">
        <f>L171+L173+L175</f>
        <v>6000000</v>
      </c>
      <c r="M170" s="22">
        <f aca="true" t="shared" si="16" ref="M170:AF170">M171+M173+M175</f>
        <v>0</v>
      </c>
      <c r="N170" s="22">
        <f t="shared" si="16"/>
        <v>0</v>
      </c>
      <c r="O170" s="22">
        <f t="shared" si="16"/>
        <v>0</v>
      </c>
      <c r="P170" s="22">
        <f t="shared" si="16"/>
        <v>0</v>
      </c>
      <c r="Q170" s="22">
        <f t="shared" si="16"/>
        <v>0</v>
      </c>
      <c r="R170" s="22">
        <f t="shared" si="16"/>
        <v>0</v>
      </c>
      <c r="S170" s="22">
        <f t="shared" si="16"/>
        <v>0</v>
      </c>
      <c r="T170" s="22">
        <f t="shared" si="16"/>
        <v>0</v>
      </c>
      <c r="U170" s="22">
        <f t="shared" si="16"/>
        <v>0</v>
      </c>
      <c r="V170" s="22">
        <f t="shared" si="16"/>
        <v>0</v>
      </c>
      <c r="W170" s="22">
        <f t="shared" si="16"/>
        <v>0</v>
      </c>
      <c r="X170" s="22">
        <f t="shared" si="16"/>
        <v>0</v>
      </c>
      <c r="Y170" s="22">
        <f t="shared" si="16"/>
        <v>0</v>
      </c>
      <c r="Z170" s="22">
        <f t="shared" si="16"/>
        <v>0</v>
      </c>
      <c r="AA170" s="22">
        <f t="shared" si="16"/>
        <v>0</v>
      </c>
      <c r="AB170" s="22">
        <f t="shared" si="16"/>
        <v>0</v>
      </c>
      <c r="AC170" s="22">
        <f t="shared" si="16"/>
        <v>0</v>
      </c>
      <c r="AD170" s="22">
        <f t="shared" si="16"/>
        <v>0</v>
      </c>
      <c r="AE170" s="22">
        <f t="shared" si="16"/>
        <v>0</v>
      </c>
      <c r="AF170" s="22">
        <f t="shared" si="16"/>
        <v>4600000</v>
      </c>
    </row>
    <row r="171" spans="1:32" ht="25.5" outlineLevel="5">
      <c r="A171" s="23">
        <v>154</v>
      </c>
      <c r="B171" s="86" t="s">
        <v>131</v>
      </c>
      <c r="C171" s="87" t="s">
        <v>3</v>
      </c>
      <c r="D171" s="87" t="s">
        <v>120</v>
      </c>
      <c r="E171" s="87" t="s">
        <v>132</v>
      </c>
      <c r="F171" s="87" t="s">
        <v>6</v>
      </c>
      <c r="G171" s="88"/>
      <c r="H171" s="88"/>
      <c r="I171" s="88"/>
      <c r="J171" s="88"/>
      <c r="K171" s="89">
        <v>0</v>
      </c>
      <c r="L171" s="22">
        <f>L172</f>
        <v>2500000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37">
        <v>0</v>
      </c>
      <c r="AE171" s="22">
        <v>0</v>
      </c>
      <c r="AF171" s="38">
        <f>AF172</f>
        <v>2000000</v>
      </c>
    </row>
    <row r="172" spans="1:32" ht="24.75" customHeight="1" outlineLevel="6">
      <c r="A172" s="23">
        <v>155</v>
      </c>
      <c r="B172" s="86" t="s">
        <v>14</v>
      </c>
      <c r="C172" s="87" t="s">
        <v>3</v>
      </c>
      <c r="D172" s="87" t="s">
        <v>120</v>
      </c>
      <c r="E172" s="87" t="s">
        <v>132</v>
      </c>
      <c r="F172" s="87" t="s">
        <v>15</v>
      </c>
      <c r="G172" s="88"/>
      <c r="H172" s="88"/>
      <c r="I172" s="88"/>
      <c r="J172" s="88"/>
      <c r="K172" s="89">
        <v>0</v>
      </c>
      <c r="L172" s="22">
        <v>2500000</v>
      </c>
      <c r="M172" s="22">
        <v>3400000</v>
      </c>
      <c r="N172" s="22">
        <v>3400000</v>
      </c>
      <c r="O172" s="22">
        <v>3400000</v>
      </c>
      <c r="P172" s="22">
        <v>3400000</v>
      </c>
      <c r="Q172" s="22">
        <v>3400000</v>
      </c>
      <c r="R172" s="22">
        <v>3400000</v>
      </c>
      <c r="S172" s="22">
        <v>3400000</v>
      </c>
      <c r="T172" s="22">
        <v>3400000</v>
      </c>
      <c r="U172" s="22">
        <v>3400000</v>
      </c>
      <c r="V172" s="22">
        <v>3400000</v>
      </c>
      <c r="W172" s="22">
        <v>3400000</v>
      </c>
      <c r="X172" s="22">
        <v>3400000</v>
      </c>
      <c r="Y172" s="22">
        <v>3400000</v>
      </c>
      <c r="Z172" s="22">
        <v>3400000</v>
      </c>
      <c r="AA172" s="22">
        <v>3400000</v>
      </c>
      <c r="AB172" s="22">
        <v>3400000</v>
      </c>
      <c r="AC172" s="22">
        <v>3400000</v>
      </c>
      <c r="AD172" s="22">
        <v>3400000</v>
      </c>
      <c r="AE172" s="22">
        <v>3400000</v>
      </c>
      <c r="AF172" s="22">
        <v>2000000</v>
      </c>
    </row>
    <row r="173" spans="1:32" ht="15" outlineLevel="5">
      <c r="A173" s="23">
        <v>156</v>
      </c>
      <c r="B173" s="86" t="s">
        <v>133</v>
      </c>
      <c r="C173" s="87" t="s">
        <v>3</v>
      </c>
      <c r="D173" s="87" t="s">
        <v>120</v>
      </c>
      <c r="E173" s="87" t="s">
        <v>134</v>
      </c>
      <c r="F173" s="87" t="s">
        <v>6</v>
      </c>
      <c r="G173" s="88"/>
      <c r="H173" s="88"/>
      <c r="I173" s="88"/>
      <c r="J173" s="88"/>
      <c r="K173" s="89">
        <v>0</v>
      </c>
      <c r="L173" s="22">
        <f>L174</f>
        <v>3400000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37">
        <v>0</v>
      </c>
      <c r="AE173" s="22">
        <v>0</v>
      </c>
      <c r="AF173" s="38">
        <f>AF174</f>
        <v>2500000</v>
      </c>
    </row>
    <row r="174" spans="1:32" ht="27.75" customHeight="1" outlineLevel="6">
      <c r="A174" s="23">
        <v>157</v>
      </c>
      <c r="B174" s="86" t="s">
        <v>14</v>
      </c>
      <c r="C174" s="87" t="s">
        <v>3</v>
      </c>
      <c r="D174" s="87" t="s">
        <v>120</v>
      </c>
      <c r="E174" s="87" t="s">
        <v>134</v>
      </c>
      <c r="F174" s="87" t="s">
        <v>15</v>
      </c>
      <c r="G174" s="88"/>
      <c r="H174" s="88"/>
      <c r="I174" s="88"/>
      <c r="J174" s="88"/>
      <c r="K174" s="89">
        <v>0</v>
      </c>
      <c r="L174" s="22">
        <v>3400000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37">
        <v>0</v>
      </c>
      <c r="AE174" s="22">
        <v>0</v>
      </c>
      <c r="AF174" s="38">
        <v>2500000</v>
      </c>
    </row>
    <row r="175" spans="1:32" ht="51" outlineLevel="5">
      <c r="A175" s="23">
        <v>158</v>
      </c>
      <c r="B175" s="86" t="s">
        <v>135</v>
      </c>
      <c r="C175" s="87" t="s">
        <v>3</v>
      </c>
      <c r="D175" s="87" t="s">
        <v>120</v>
      </c>
      <c r="E175" s="87" t="s">
        <v>136</v>
      </c>
      <c r="F175" s="87" t="s">
        <v>6</v>
      </c>
      <c r="G175" s="88"/>
      <c r="H175" s="88"/>
      <c r="I175" s="88"/>
      <c r="J175" s="88"/>
      <c r="K175" s="89">
        <v>0</v>
      </c>
      <c r="L175" s="89">
        <f>L176</f>
        <v>100000</v>
      </c>
      <c r="M175" s="89">
        <v>0</v>
      </c>
      <c r="N175" s="89">
        <v>0</v>
      </c>
      <c r="O175" s="89">
        <v>0</v>
      </c>
      <c r="P175" s="89"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v>0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89">
        <v>0</v>
      </c>
      <c r="AC175" s="89">
        <v>0</v>
      </c>
      <c r="AD175" s="90">
        <v>0</v>
      </c>
      <c r="AE175" s="89">
        <v>0</v>
      </c>
      <c r="AF175" s="91">
        <f>AF176</f>
        <v>100000</v>
      </c>
    </row>
    <row r="176" spans="1:32" ht="27.75" customHeight="1" outlineLevel="6">
      <c r="A176" s="23">
        <v>159</v>
      </c>
      <c r="B176" s="86" t="s">
        <v>14</v>
      </c>
      <c r="C176" s="87" t="s">
        <v>3</v>
      </c>
      <c r="D176" s="87" t="s">
        <v>120</v>
      </c>
      <c r="E176" s="87" t="s">
        <v>136</v>
      </c>
      <c r="F176" s="87" t="s">
        <v>15</v>
      </c>
      <c r="G176" s="88"/>
      <c r="H176" s="88"/>
      <c r="I176" s="88"/>
      <c r="J176" s="88"/>
      <c r="K176" s="89">
        <v>0</v>
      </c>
      <c r="L176" s="89">
        <v>100000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90">
        <v>0</v>
      </c>
      <c r="AE176" s="89">
        <v>0</v>
      </c>
      <c r="AF176" s="91">
        <v>100000</v>
      </c>
    </row>
    <row r="177" spans="1:32" s="6" customFormat="1" ht="25.5" outlineLevel="2">
      <c r="A177" s="23">
        <v>160</v>
      </c>
      <c r="B177" s="80" t="s">
        <v>282</v>
      </c>
      <c r="C177" s="81" t="s">
        <v>3</v>
      </c>
      <c r="D177" s="81" t="s">
        <v>137</v>
      </c>
      <c r="E177" s="81" t="s">
        <v>5</v>
      </c>
      <c r="F177" s="81" t="s">
        <v>6</v>
      </c>
      <c r="G177" s="82"/>
      <c r="H177" s="82"/>
      <c r="I177" s="82"/>
      <c r="J177" s="82"/>
      <c r="K177" s="83">
        <v>0</v>
      </c>
      <c r="L177" s="83">
        <f>L178+L190</f>
        <v>8283285</v>
      </c>
      <c r="M177" s="83">
        <f aca="true" t="shared" si="17" ref="M177:AF177">M178+M190</f>
        <v>0</v>
      </c>
      <c r="N177" s="83">
        <f t="shared" si="17"/>
        <v>0</v>
      </c>
      <c r="O177" s="83">
        <f t="shared" si="17"/>
        <v>0</v>
      </c>
      <c r="P177" s="83">
        <f t="shared" si="17"/>
        <v>0</v>
      </c>
      <c r="Q177" s="83">
        <f t="shared" si="17"/>
        <v>0</v>
      </c>
      <c r="R177" s="83">
        <f t="shared" si="17"/>
        <v>0</v>
      </c>
      <c r="S177" s="83">
        <f t="shared" si="17"/>
        <v>0</v>
      </c>
      <c r="T177" s="83">
        <f t="shared" si="17"/>
        <v>0</v>
      </c>
      <c r="U177" s="83">
        <f t="shared" si="17"/>
        <v>0</v>
      </c>
      <c r="V177" s="83">
        <f t="shared" si="17"/>
        <v>0</v>
      </c>
      <c r="W177" s="83">
        <f t="shared" si="17"/>
        <v>0</v>
      </c>
      <c r="X177" s="83">
        <f t="shared" si="17"/>
        <v>0</v>
      </c>
      <c r="Y177" s="83">
        <f t="shared" si="17"/>
        <v>0</v>
      </c>
      <c r="Z177" s="83">
        <f t="shared" si="17"/>
        <v>0</v>
      </c>
      <c r="AA177" s="83">
        <f t="shared" si="17"/>
        <v>0</v>
      </c>
      <c r="AB177" s="83">
        <f t="shared" si="17"/>
        <v>0</v>
      </c>
      <c r="AC177" s="83">
        <f t="shared" si="17"/>
        <v>0</v>
      </c>
      <c r="AD177" s="83">
        <f t="shared" si="17"/>
        <v>0</v>
      </c>
      <c r="AE177" s="83">
        <f t="shared" si="17"/>
        <v>0</v>
      </c>
      <c r="AF177" s="83">
        <f t="shared" si="17"/>
        <v>7177138</v>
      </c>
    </row>
    <row r="178" spans="1:32" ht="63.75" outlineLevel="3">
      <c r="A178" s="23">
        <v>161</v>
      </c>
      <c r="B178" s="86" t="s">
        <v>68</v>
      </c>
      <c r="C178" s="87" t="s">
        <v>3</v>
      </c>
      <c r="D178" s="87" t="s">
        <v>137</v>
      </c>
      <c r="E178" s="87" t="s">
        <v>69</v>
      </c>
      <c r="F178" s="87" t="s">
        <v>6</v>
      </c>
      <c r="G178" s="88"/>
      <c r="H178" s="88"/>
      <c r="I178" s="88"/>
      <c r="J178" s="88"/>
      <c r="K178" s="89">
        <v>0</v>
      </c>
      <c r="L178" s="89">
        <f>L179+L182+L185</f>
        <v>7483285</v>
      </c>
      <c r="M178" s="89">
        <f aca="true" t="shared" si="18" ref="M178:AF178">M179+M182+M185</f>
        <v>0</v>
      </c>
      <c r="N178" s="89">
        <f t="shared" si="18"/>
        <v>0</v>
      </c>
      <c r="O178" s="89">
        <f t="shared" si="18"/>
        <v>0</v>
      </c>
      <c r="P178" s="89">
        <f t="shared" si="18"/>
        <v>0</v>
      </c>
      <c r="Q178" s="89">
        <f t="shared" si="18"/>
        <v>0</v>
      </c>
      <c r="R178" s="89">
        <f t="shared" si="18"/>
        <v>0</v>
      </c>
      <c r="S178" s="89">
        <f t="shared" si="18"/>
        <v>0</v>
      </c>
      <c r="T178" s="89">
        <f t="shared" si="18"/>
        <v>0</v>
      </c>
      <c r="U178" s="89">
        <f t="shared" si="18"/>
        <v>0</v>
      </c>
      <c r="V178" s="89">
        <f t="shared" si="18"/>
        <v>0</v>
      </c>
      <c r="W178" s="89">
        <f t="shared" si="18"/>
        <v>0</v>
      </c>
      <c r="X178" s="89">
        <f t="shared" si="18"/>
        <v>0</v>
      </c>
      <c r="Y178" s="89">
        <f t="shared" si="18"/>
        <v>0</v>
      </c>
      <c r="Z178" s="89">
        <f t="shared" si="18"/>
        <v>0</v>
      </c>
      <c r="AA178" s="89">
        <f t="shared" si="18"/>
        <v>0</v>
      </c>
      <c r="AB178" s="89">
        <f t="shared" si="18"/>
        <v>0</v>
      </c>
      <c r="AC178" s="89">
        <f t="shared" si="18"/>
        <v>0</v>
      </c>
      <c r="AD178" s="89">
        <f t="shared" si="18"/>
        <v>0</v>
      </c>
      <c r="AE178" s="89">
        <f t="shared" si="18"/>
        <v>0</v>
      </c>
      <c r="AF178" s="89">
        <f t="shared" si="18"/>
        <v>6377138</v>
      </c>
    </row>
    <row r="179" spans="1:32" ht="38.25" outlineLevel="4">
      <c r="A179" s="23">
        <v>162</v>
      </c>
      <c r="B179" s="86" t="s">
        <v>109</v>
      </c>
      <c r="C179" s="87" t="s">
        <v>3</v>
      </c>
      <c r="D179" s="87" t="s">
        <v>137</v>
      </c>
      <c r="E179" s="87" t="s">
        <v>110</v>
      </c>
      <c r="F179" s="87" t="s">
        <v>6</v>
      </c>
      <c r="G179" s="88"/>
      <c r="H179" s="88"/>
      <c r="I179" s="88"/>
      <c r="J179" s="88"/>
      <c r="K179" s="89">
        <v>0</v>
      </c>
      <c r="L179" s="89">
        <f>L180</f>
        <v>100000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90">
        <v>0</v>
      </c>
      <c r="AE179" s="89">
        <v>0</v>
      </c>
      <c r="AF179" s="91">
        <f>AF180</f>
        <v>100000</v>
      </c>
    </row>
    <row r="180" spans="1:32" ht="38.25" outlineLevel="5">
      <c r="A180" s="23">
        <v>163</v>
      </c>
      <c r="B180" s="86" t="s">
        <v>138</v>
      </c>
      <c r="C180" s="87" t="s">
        <v>3</v>
      </c>
      <c r="D180" s="87" t="s">
        <v>137</v>
      </c>
      <c r="E180" s="87" t="s">
        <v>139</v>
      </c>
      <c r="F180" s="87" t="s">
        <v>6</v>
      </c>
      <c r="G180" s="88"/>
      <c r="H180" s="88"/>
      <c r="I180" s="88"/>
      <c r="J180" s="88"/>
      <c r="K180" s="89">
        <v>0</v>
      </c>
      <c r="L180" s="89">
        <f>L181</f>
        <v>100000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90">
        <v>0</v>
      </c>
      <c r="AE180" s="89">
        <v>0</v>
      </c>
      <c r="AF180" s="91">
        <f>AF181</f>
        <v>100000</v>
      </c>
    </row>
    <row r="181" spans="1:32" ht="27" customHeight="1" outlineLevel="6">
      <c r="A181" s="23">
        <v>164</v>
      </c>
      <c r="B181" s="86" t="s">
        <v>14</v>
      </c>
      <c r="C181" s="87" t="s">
        <v>3</v>
      </c>
      <c r="D181" s="87" t="s">
        <v>137</v>
      </c>
      <c r="E181" s="87" t="s">
        <v>139</v>
      </c>
      <c r="F181" s="87" t="s">
        <v>15</v>
      </c>
      <c r="G181" s="88"/>
      <c r="H181" s="88"/>
      <c r="I181" s="88"/>
      <c r="J181" s="88"/>
      <c r="K181" s="89">
        <v>0</v>
      </c>
      <c r="L181" s="89">
        <v>100000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90">
        <v>0</v>
      </c>
      <c r="AE181" s="89">
        <v>0</v>
      </c>
      <c r="AF181" s="91">
        <v>100000</v>
      </c>
    </row>
    <row r="182" spans="1:32" ht="38.25" outlineLevel="4">
      <c r="A182" s="23">
        <v>165</v>
      </c>
      <c r="B182" s="86" t="s">
        <v>140</v>
      </c>
      <c r="C182" s="87" t="s">
        <v>3</v>
      </c>
      <c r="D182" s="87" t="s">
        <v>137</v>
      </c>
      <c r="E182" s="87" t="s">
        <v>141</v>
      </c>
      <c r="F182" s="87" t="s">
        <v>6</v>
      </c>
      <c r="G182" s="88"/>
      <c r="H182" s="88"/>
      <c r="I182" s="88"/>
      <c r="J182" s="88"/>
      <c r="K182" s="89">
        <v>0</v>
      </c>
      <c r="L182" s="89">
        <f>L183</f>
        <v>21000</v>
      </c>
      <c r="M182" s="89">
        <v>0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89">
        <v>0</v>
      </c>
      <c r="T182" s="89">
        <v>0</v>
      </c>
      <c r="U182" s="89">
        <v>0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0</v>
      </c>
      <c r="AB182" s="89">
        <v>0</v>
      </c>
      <c r="AC182" s="89">
        <v>0</v>
      </c>
      <c r="AD182" s="90">
        <v>0</v>
      </c>
      <c r="AE182" s="89">
        <v>0</v>
      </c>
      <c r="AF182" s="91">
        <f>AF183</f>
        <v>21000</v>
      </c>
    </row>
    <row r="183" spans="1:32" ht="63.75" customHeight="1" outlineLevel="5">
      <c r="A183" s="23">
        <v>166</v>
      </c>
      <c r="B183" s="86" t="s">
        <v>142</v>
      </c>
      <c r="C183" s="87" t="s">
        <v>3</v>
      </c>
      <c r="D183" s="87" t="s">
        <v>137</v>
      </c>
      <c r="E183" s="87" t="s">
        <v>143</v>
      </c>
      <c r="F183" s="87" t="s">
        <v>6</v>
      </c>
      <c r="G183" s="88"/>
      <c r="H183" s="88"/>
      <c r="I183" s="88"/>
      <c r="J183" s="88"/>
      <c r="K183" s="89">
        <v>0</v>
      </c>
      <c r="L183" s="89">
        <f>L184</f>
        <v>21000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90">
        <v>0</v>
      </c>
      <c r="AE183" s="89">
        <v>0</v>
      </c>
      <c r="AF183" s="91">
        <f>AF184</f>
        <v>21000</v>
      </c>
    </row>
    <row r="184" spans="1:32" ht="51" outlineLevel="6">
      <c r="A184" s="23">
        <v>167</v>
      </c>
      <c r="B184" s="86" t="s">
        <v>75</v>
      </c>
      <c r="C184" s="87" t="s">
        <v>3</v>
      </c>
      <c r="D184" s="87" t="s">
        <v>137</v>
      </c>
      <c r="E184" s="87" t="s">
        <v>143</v>
      </c>
      <c r="F184" s="87" t="s">
        <v>76</v>
      </c>
      <c r="G184" s="88"/>
      <c r="H184" s="88"/>
      <c r="I184" s="88"/>
      <c r="J184" s="88"/>
      <c r="K184" s="89">
        <v>0</v>
      </c>
      <c r="L184" s="89">
        <v>21000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90">
        <v>0</v>
      </c>
      <c r="AE184" s="89">
        <v>0</v>
      </c>
      <c r="AF184" s="91">
        <v>21000</v>
      </c>
    </row>
    <row r="185" spans="1:32" ht="63.75" outlineLevel="4">
      <c r="A185" s="23">
        <v>168</v>
      </c>
      <c r="B185" s="86" t="s">
        <v>144</v>
      </c>
      <c r="C185" s="87" t="s">
        <v>3</v>
      </c>
      <c r="D185" s="87" t="s">
        <v>137</v>
      </c>
      <c r="E185" s="87" t="s">
        <v>145</v>
      </c>
      <c r="F185" s="87" t="s">
        <v>6</v>
      </c>
      <c r="G185" s="88"/>
      <c r="H185" s="88"/>
      <c r="I185" s="88"/>
      <c r="J185" s="88"/>
      <c r="K185" s="89">
        <v>0</v>
      </c>
      <c r="L185" s="89">
        <f>L186</f>
        <v>7362285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90">
        <v>0</v>
      </c>
      <c r="AE185" s="89">
        <v>0</v>
      </c>
      <c r="AF185" s="91">
        <f>AF186</f>
        <v>6256138</v>
      </c>
    </row>
    <row r="186" spans="1:32" ht="38.25" outlineLevel="5">
      <c r="A186" s="23">
        <v>169</v>
      </c>
      <c r="B186" s="86" t="s">
        <v>146</v>
      </c>
      <c r="C186" s="87" t="s">
        <v>3</v>
      </c>
      <c r="D186" s="87" t="s">
        <v>137</v>
      </c>
      <c r="E186" s="87" t="s">
        <v>147</v>
      </c>
      <c r="F186" s="87" t="s">
        <v>6</v>
      </c>
      <c r="G186" s="88"/>
      <c r="H186" s="88"/>
      <c r="I186" s="88"/>
      <c r="J186" s="88"/>
      <c r="K186" s="89">
        <v>0</v>
      </c>
      <c r="L186" s="89">
        <f>L187+L188+L189</f>
        <v>7362285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90">
        <v>0</v>
      </c>
      <c r="AE186" s="89">
        <v>0</v>
      </c>
      <c r="AF186" s="91">
        <f>AF187+AF188+AF189</f>
        <v>6256138</v>
      </c>
    </row>
    <row r="187" spans="1:32" ht="25.5" outlineLevel="6">
      <c r="A187" s="23">
        <v>170</v>
      </c>
      <c r="B187" s="86" t="s">
        <v>54</v>
      </c>
      <c r="C187" s="87" t="s">
        <v>3</v>
      </c>
      <c r="D187" s="87" t="s">
        <v>137</v>
      </c>
      <c r="E187" s="87" t="s">
        <v>147</v>
      </c>
      <c r="F187" s="87" t="s">
        <v>55</v>
      </c>
      <c r="G187" s="88"/>
      <c r="H187" s="88"/>
      <c r="I187" s="88"/>
      <c r="J187" s="88"/>
      <c r="K187" s="89">
        <v>0</v>
      </c>
      <c r="L187" s="89">
        <v>4012377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90">
        <v>0</v>
      </c>
      <c r="AE187" s="89">
        <v>0</v>
      </c>
      <c r="AF187" s="91">
        <v>4012377</v>
      </c>
    </row>
    <row r="188" spans="1:32" ht="27.75" customHeight="1" outlineLevel="6">
      <c r="A188" s="23">
        <v>171</v>
      </c>
      <c r="B188" s="86" t="s">
        <v>14</v>
      </c>
      <c r="C188" s="87" t="s">
        <v>3</v>
      </c>
      <c r="D188" s="87" t="s">
        <v>137</v>
      </c>
      <c r="E188" s="87" t="s">
        <v>147</v>
      </c>
      <c r="F188" s="87" t="s">
        <v>15</v>
      </c>
      <c r="G188" s="88"/>
      <c r="H188" s="88"/>
      <c r="I188" s="88"/>
      <c r="J188" s="88"/>
      <c r="K188" s="89">
        <v>0</v>
      </c>
      <c r="L188" s="89">
        <f>1442202+1362285</f>
        <v>2804487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90">
        <v>0</v>
      </c>
      <c r="AE188" s="89">
        <v>0</v>
      </c>
      <c r="AF188" s="91">
        <f>1442202+256138</f>
        <v>1698340</v>
      </c>
    </row>
    <row r="189" spans="1:32" ht="15" outlineLevel="6">
      <c r="A189" s="23">
        <v>172</v>
      </c>
      <c r="B189" s="86" t="s">
        <v>16</v>
      </c>
      <c r="C189" s="87" t="s">
        <v>3</v>
      </c>
      <c r="D189" s="87" t="s">
        <v>137</v>
      </c>
      <c r="E189" s="87" t="s">
        <v>147</v>
      </c>
      <c r="F189" s="87" t="s">
        <v>17</v>
      </c>
      <c r="G189" s="88"/>
      <c r="H189" s="88"/>
      <c r="I189" s="88"/>
      <c r="J189" s="88"/>
      <c r="K189" s="89">
        <v>0</v>
      </c>
      <c r="L189" s="89">
        <v>545421</v>
      </c>
      <c r="M189" s="89">
        <v>0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90">
        <v>0</v>
      </c>
      <c r="AE189" s="89">
        <v>0</v>
      </c>
      <c r="AF189" s="91">
        <v>545421</v>
      </c>
    </row>
    <row r="190" spans="1:32" ht="15" outlineLevel="6">
      <c r="A190" s="23">
        <v>173</v>
      </c>
      <c r="B190" s="102" t="s">
        <v>341</v>
      </c>
      <c r="C190" s="87" t="s">
        <v>3</v>
      </c>
      <c r="D190" s="39" t="s">
        <v>137</v>
      </c>
      <c r="E190" s="39">
        <v>7000000000</v>
      </c>
      <c r="F190" s="39" t="s">
        <v>6</v>
      </c>
      <c r="G190" s="40"/>
      <c r="H190" s="40"/>
      <c r="I190" s="40"/>
      <c r="J190" s="40"/>
      <c r="K190" s="41">
        <v>0</v>
      </c>
      <c r="L190" s="42">
        <f>L191</f>
        <v>800000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103">
        <v>0</v>
      </c>
      <c r="AE190" s="42">
        <v>0</v>
      </c>
      <c r="AF190" s="104">
        <f>AF191</f>
        <v>800000</v>
      </c>
    </row>
    <row r="191" spans="1:32" ht="15" outlineLevel="6">
      <c r="A191" s="23">
        <v>174</v>
      </c>
      <c r="B191" s="102" t="s">
        <v>342</v>
      </c>
      <c r="C191" s="87" t="s">
        <v>3</v>
      </c>
      <c r="D191" s="39" t="s">
        <v>137</v>
      </c>
      <c r="E191" s="39">
        <v>7001610000</v>
      </c>
      <c r="F191" s="39" t="s">
        <v>6</v>
      </c>
      <c r="G191" s="40"/>
      <c r="H191" s="40"/>
      <c r="I191" s="40"/>
      <c r="J191" s="40"/>
      <c r="K191" s="41">
        <v>0</v>
      </c>
      <c r="L191" s="42">
        <f>L192</f>
        <v>800000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103">
        <v>0</v>
      </c>
      <c r="AE191" s="42">
        <v>0</v>
      </c>
      <c r="AF191" s="104">
        <f>AF192</f>
        <v>800000</v>
      </c>
    </row>
    <row r="192" spans="1:32" ht="51" outlineLevel="6">
      <c r="A192" s="23">
        <v>175</v>
      </c>
      <c r="B192" s="102" t="s">
        <v>338</v>
      </c>
      <c r="C192" s="87" t="s">
        <v>3</v>
      </c>
      <c r="D192" s="39" t="s">
        <v>137</v>
      </c>
      <c r="E192" s="39">
        <v>7001610000</v>
      </c>
      <c r="F192" s="39" t="s">
        <v>76</v>
      </c>
      <c r="G192" s="40"/>
      <c r="H192" s="40"/>
      <c r="I192" s="40"/>
      <c r="J192" s="40"/>
      <c r="K192" s="41">
        <v>0</v>
      </c>
      <c r="L192" s="42">
        <v>800000</v>
      </c>
      <c r="M192" s="42">
        <v>1000000</v>
      </c>
      <c r="N192" s="42">
        <v>1000000</v>
      </c>
      <c r="O192" s="42">
        <v>1000000</v>
      </c>
      <c r="P192" s="42">
        <v>1000000</v>
      </c>
      <c r="Q192" s="42">
        <v>1000000</v>
      </c>
      <c r="R192" s="42">
        <v>1000000</v>
      </c>
      <c r="S192" s="42">
        <v>1000000</v>
      </c>
      <c r="T192" s="42">
        <v>1000000</v>
      </c>
      <c r="U192" s="42">
        <v>1000000</v>
      </c>
      <c r="V192" s="42">
        <v>1000000</v>
      </c>
      <c r="W192" s="42">
        <v>1000000</v>
      </c>
      <c r="X192" s="42">
        <v>1000000</v>
      </c>
      <c r="Y192" s="42">
        <v>1000000</v>
      </c>
      <c r="Z192" s="42">
        <v>1000000</v>
      </c>
      <c r="AA192" s="42">
        <v>1000000</v>
      </c>
      <c r="AB192" s="42">
        <v>1000000</v>
      </c>
      <c r="AC192" s="42">
        <v>1000000</v>
      </c>
      <c r="AD192" s="42">
        <v>1000000</v>
      </c>
      <c r="AE192" s="42">
        <v>1000000</v>
      </c>
      <c r="AF192" s="42">
        <v>800000</v>
      </c>
    </row>
    <row r="193" spans="1:32" s="6" customFormat="1" ht="14.25" outlineLevel="1">
      <c r="A193" s="23">
        <v>176</v>
      </c>
      <c r="B193" s="80" t="s">
        <v>283</v>
      </c>
      <c r="C193" s="87" t="s">
        <v>3</v>
      </c>
      <c r="D193" s="81" t="s">
        <v>148</v>
      </c>
      <c r="E193" s="81" t="s">
        <v>5</v>
      </c>
      <c r="F193" s="81" t="s">
        <v>6</v>
      </c>
      <c r="G193" s="82"/>
      <c r="H193" s="82"/>
      <c r="I193" s="82"/>
      <c r="J193" s="82"/>
      <c r="K193" s="83">
        <v>0</v>
      </c>
      <c r="L193" s="83">
        <f>L194+L198</f>
        <v>3030000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3">
        <v>0</v>
      </c>
      <c r="Z193" s="83">
        <v>0</v>
      </c>
      <c r="AA193" s="83">
        <v>0</v>
      </c>
      <c r="AB193" s="83">
        <v>0</v>
      </c>
      <c r="AC193" s="83">
        <v>0</v>
      </c>
      <c r="AD193" s="84">
        <v>0</v>
      </c>
      <c r="AE193" s="83">
        <v>0</v>
      </c>
      <c r="AF193" s="85">
        <f>AF194+AF198</f>
        <v>290000</v>
      </c>
    </row>
    <row r="194" spans="1:32" s="6" customFormat="1" ht="14.25" outlineLevel="2">
      <c r="A194" s="23">
        <v>177</v>
      </c>
      <c r="B194" s="80" t="s">
        <v>284</v>
      </c>
      <c r="C194" s="81" t="s">
        <v>3</v>
      </c>
      <c r="D194" s="81" t="s">
        <v>149</v>
      </c>
      <c r="E194" s="81" t="s">
        <v>5</v>
      </c>
      <c r="F194" s="81" t="s">
        <v>6</v>
      </c>
      <c r="G194" s="82"/>
      <c r="H194" s="82"/>
      <c r="I194" s="82"/>
      <c r="J194" s="82"/>
      <c r="K194" s="83">
        <v>0</v>
      </c>
      <c r="L194" s="83">
        <f>L195</f>
        <v>2740000</v>
      </c>
      <c r="M194" s="83">
        <f aca="true" t="shared" si="19" ref="M194:AF194">M195</f>
        <v>0</v>
      </c>
      <c r="N194" s="83">
        <f t="shared" si="19"/>
        <v>0</v>
      </c>
      <c r="O194" s="83">
        <f t="shared" si="19"/>
        <v>0</v>
      </c>
      <c r="P194" s="83">
        <f t="shared" si="19"/>
        <v>0</v>
      </c>
      <c r="Q194" s="83">
        <f t="shared" si="19"/>
        <v>0</v>
      </c>
      <c r="R194" s="83">
        <f t="shared" si="19"/>
        <v>0</v>
      </c>
      <c r="S194" s="83">
        <f t="shared" si="19"/>
        <v>0</v>
      </c>
      <c r="T194" s="83">
        <f t="shared" si="19"/>
        <v>0</v>
      </c>
      <c r="U194" s="83">
        <f t="shared" si="19"/>
        <v>0</v>
      </c>
      <c r="V194" s="83">
        <f t="shared" si="19"/>
        <v>0</v>
      </c>
      <c r="W194" s="83">
        <f t="shared" si="19"/>
        <v>0</v>
      </c>
      <c r="X194" s="83">
        <f t="shared" si="19"/>
        <v>0</v>
      </c>
      <c r="Y194" s="83">
        <f t="shared" si="19"/>
        <v>0</v>
      </c>
      <c r="Z194" s="83">
        <f t="shared" si="19"/>
        <v>0</v>
      </c>
      <c r="AA194" s="83">
        <f t="shared" si="19"/>
        <v>0</v>
      </c>
      <c r="AB194" s="83">
        <f t="shared" si="19"/>
        <v>0</v>
      </c>
      <c r="AC194" s="83">
        <f t="shared" si="19"/>
        <v>0</v>
      </c>
      <c r="AD194" s="83">
        <f t="shared" si="19"/>
        <v>0</v>
      </c>
      <c r="AE194" s="83">
        <f t="shared" si="19"/>
        <v>0</v>
      </c>
      <c r="AF194" s="83">
        <f t="shared" si="19"/>
        <v>0</v>
      </c>
    </row>
    <row r="195" spans="1:32" ht="51" outlineLevel="3">
      <c r="A195" s="23">
        <v>178</v>
      </c>
      <c r="B195" s="86" t="s">
        <v>150</v>
      </c>
      <c r="C195" s="87" t="s">
        <v>3</v>
      </c>
      <c r="D195" s="87" t="s">
        <v>149</v>
      </c>
      <c r="E195" s="87" t="s">
        <v>151</v>
      </c>
      <c r="F195" s="87" t="s">
        <v>6</v>
      </c>
      <c r="G195" s="88"/>
      <c r="H195" s="88"/>
      <c r="I195" s="88"/>
      <c r="J195" s="88"/>
      <c r="K195" s="89">
        <v>0</v>
      </c>
      <c r="L195" s="89">
        <f>L196</f>
        <v>2740000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90">
        <v>0</v>
      </c>
      <c r="AE195" s="89">
        <v>0</v>
      </c>
      <c r="AF195" s="91">
        <f>AF196</f>
        <v>0</v>
      </c>
    </row>
    <row r="196" spans="1:32" ht="25.5" outlineLevel="5">
      <c r="A196" s="23">
        <v>179</v>
      </c>
      <c r="B196" s="86" t="s">
        <v>152</v>
      </c>
      <c r="C196" s="87" t="s">
        <v>3</v>
      </c>
      <c r="D196" s="87" t="s">
        <v>149</v>
      </c>
      <c r="E196" s="87" t="s">
        <v>153</v>
      </c>
      <c r="F196" s="87" t="s">
        <v>6</v>
      </c>
      <c r="G196" s="88"/>
      <c r="H196" s="88"/>
      <c r="I196" s="88"/>
      <c r="J196" s="88"/>
      <c r="K196" s="89">
        <v>0</v>
      </c>
      <c r="L196" s="89">
        <f>L197</f>
        <v>2740000</v>
      </c>
      <c r="M196" s="89">
        <v>0</v>
      </c>
      <c r="N196" s="89">
        <v>0</v>
      </c>
      <c r="O196" s="89">
        <v>0</v>
      </c>
      <c r="P196" s="89"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0</v>
      </c>
      <c r="AA196" s="89">
        <v>0</v>
      </c>
      <c r="AB196" s="89">
        <v>0</v>
      </c>
      <c r="AC196" s="89">
        <v>0</v>
      </c>
      <c r="AD196" s="90">
        <v>0</v>
      </c>
      <c r="AE196" s="89">
        <v>0</v>
      </c>
      <c r="AF196" s="91">
        <f>AF197</f>
        <v>0</v>
      </c>
    </row>
    <row r="197" spans="1:32" ht="15" outlineLevel="6">
      <c r="A197" s="23">
        <v>180</v>
      </c>
      <c r="B197" s="86" t="s">
        <v>113</v>
      </c>
      <c r="C197" s="87" t="s">
        <v>3</v>
      </c>
      <c r="D197" s="87" t="s">
        <v>149</v>
      </c>
      <c r="E197" s="87" t="s">
        <v>153</v>
      </c>
      <c r="F197" s="87" t="s">
        <v>114</v>
      </c>
      <c r="G197" s="88"/>
      <c r="H197" s="88"/>
      <c r="I197" s="88"/>
      <c r="J197" s="88"/>
      <c r="K197" s="89">
        <v>0</v>
      </c>
      <c r="L197" s="89">
        <v>2740000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90">
        <v>0</v>
      </c>
      <c r="AE197" s="89">
        <v>0</v>
      </c>
      <c r="AF197" s="91">
        <v>0</v>
      </c>
    </row>
    <row r="198" spans="1:32" s="6" customFormat="1" ht="14.25" outlineLevel="2">
      <c r="A198" s="23">
        <v>181</v>
      </c>
      <c r="B198" s="80" t="s">
        <v>285</v>
      </c>
      <c r="C198" s="81" t="s">
        <v>3</v>
      </c>
      <c r="D198" s="81" t="s">
        <v>154</v>
      </c>
      <c r="E198" s="81" t="s">
        <v>5</v>
      </c>
      <c r="F198" s="81" t="s">
        <v>6</v>
      </c>
      <c r="G198" s="82"/>
      <c r="H198" s="82"/>
      <c r="I198" s="82"/>
      <c r="J198" s="82"/>
      <c r="K198" s="83">
        <v>0</v>
      </c>
      <c r="L198" s="83">
        <f>L199+L206</f>
        <v>290000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3">
        <v>0</v>
      </c>
      <c r="Z198" s="83">
        <v>0</v>
      </c>
      <c r="AA198" s="83">
        <v>0</v>
      </c>
      <c r="AB198" s="83">
        <v>0</v>
      </c>
      <c r="AC198" s="83">
        <v>0</v>
      </c>
      <c r="AD198" s="84">
        <v>0</v>
      </c>
      <c r="AE198" s="83">
        <v>0</v>
      </c>
      <c r="AF198" s="85">
        <f>AF199+AF206</f>
        <v>290000</v>
      </c>
    </row>
    <row r="199" spans="1:32" ht="51" outlineLevel="3">
      <c r="A199" s="23">
        <v>182</v>
      </c>
      <c r="B199" s="86" t="s">
        <v>155</v>
      </c>
      <c r="C199" s="87" t="s">
        <v>3</v>
      </c>
      <c r="D199" s="87" t="s">
        <v>154</v>
      </c>
      <c r="E199" s="87" t="s">
        <v>156</v>
      </c>
      <c r="F199" s="87" t="s">
        <v>6</v>
      </c>
      <c r="G199" s="88"/>
      <c r="H199" s="88"/>
      <c r="I199" s="88"/>
      <c r="J199" s="88"/>
      <c r="K199" s="89">
        <v>0</v>
      </c>
      <c r="L199" s="89">
        <f>L200+L202+L204</f>
        <v>35100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90">
        <v>0</v>
      </c>
      <c r="AE199" s="89">
        <v>0</v>
      </c>
      <c r="AF199" s="91">
        <f>AF200+AF202+AF204</f>
        <v>35100</v>
      </c>
    </row>
    <row r="200" spans="1:32" ht="51" outlineLevel="5">
      <c r="A200" s="23">
        <v>183</v>
      </c>
      <c r="B200" s="86" t="s">
        <v>157</v>
      </c>
      <c r="C200" s="87" t="s">
        <v>3</v>
      </c>
      <c r="D200" s="87" t="s">
        <v>154</v>
      </c>
      <c r="E200" s="87" t="s">
        <v>158</v>
      </c>
      <c r="F200" s="87" t="s">
        <v>6</v>
      </c>
      <c r="G200" s="88"/>
      <c r="H200" s="88"/>
      <c r="I200" s="88"/>
      <c r="J200" s="88"/>
      <c r="K200" s="89">
        <v>0</v>
      </c>
      <c r="L200" s="89">
        <f>L201</f>
        <v>14100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90">
        <v>0</v>
      </c>
      <c r="AE200" s="89">
        <v>0</v>
      </c>
      <c r="AF200" s="91">
        <f>AF201</f>
        <v>14100</v>
      </c>
    </row>
    <row r="201" spans="1:32" ht="15" outlineLevel="6">
      <c r="A201" s="23">
        <v>184</v>
      </c>
      <c r="B201" s="86" t="s">
        <v>159</v>
      </c>
      <c r="C201" s="87" t="s">
        <v>3</v>
      </c>
      <c r="D201" s="87" t="s">
        <v>154</v>
      </c>
      <c r="E201" s="87" t="s">
        <v>158</v>
      </c>
      <c r="F201" s="87" t="s">
        <v>160</v>
      </c>
      <c r="G201" s="88"/>
      <c r="H201" s="88"/>
      <c r="I201" s="88"/>
      <c r="J201" s="88"/>
      <c r="K201" s="89">
        <v>0</v>
      </c>
      <c r="L201" s="89">
        <v>14100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90">
        <v>0</v>
      </c>
      <c r="AE201" s="89">
        <v>0</v>
      </c>
      <c r="AF201" s="91">
        <v>14100</v>
      </c>
    </row>
    <row r="202" spans="1:32" ht="38.25" outlineLevel="5">
      <c r="A202" s="23">
        <v>185</v>
      </c>
      <c r="B202" s="86" t="s">
        <v>161</v>
      </c>
      <c r="C202" s="87" t="s">
        <v>3</v>
      </c>
      <c r="D202" s="87" t="s">
        <v>154</v>
      </c>
      <c r="E202" s="87" t="s">
        <v>162</v>
      </c>
      <c r="F202" s="87" t="s">
        <v>6</v>
      </c>
      <c r="G202" s="88"/>
      <c r="H202" s="88"/>
      <c r="I202" s="88"/>
      <c r="J202" s="88"/>
      <c r="K202" s="89">
        <v>0</v>
      </c>
      <c r="L202" s="89">
        <f>L203</f>
        <v>8000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90">
        <v>0</v>
      </c>
      <c r="AE202" s="89">
        <v>0</v>
      </c>
      <c r="AF202" s="91">
        <f>AF203</f>
        <v>8000</v>
      </c>
    </row>
    <row r="203" spans="1:32" ht="15" outlineLevel="6">
      <c r="A203" s="23">
        <v>186</v>
      </c>
      <c r="B203" s="86" t="s">
        <v>159</v>
      </c>
      <c r="C203" s="87" t="s">
        <v>3</v>
      </c>
      <c r="D203" s="87" t="s">
        <v>154</v>
      </c>
      <c r="E203" s="87" t="s">
        <v>162</v>
      </c>
      <c r="F203" s="87" t="s">
        <v>160</v>
      </c>
      <c r="G203" s="88"/>
      <c r="H203" s="88"/>
      <c r="I203" s="88"/>
      <c r="J203" s="88"/>
      <c r="K203" s="89">
        <v>0</v>
      </c>
      <c r="L203" s="89">
        <v>8000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90">
        <v>0</v>
      </c>
      <c r="AE203" s="89">
        <v>0</v>
      </c>
      <c r="AF203" s="91">
        <v>8000</v>
      </c>
    </row>
    <row r="204" spans="1:32" ht="25.5" outlineLevel="5">
      <c r="A204" s="23">
        <v>187</v>
      </c>
      <c r="B204" s="86" t="s">
        <v>163</v>
      </c>
      <c r="C204" s="87" t="s">
        <v>3</v>
      </c>
      <c r="D204" s="87" t="s">
        <v>154</v>
      </c>
      <c r="E204" s="87" t="s">
        <v>164</v>
      </c>
      <c r="F204" s="87" t="s">
        <v>6</v>
      </c>
      <c r="G204" s="88"/>
      <c r="H204" s="88"/>
      <c r="I204" s="88"/>
      <c r="J204" s="88"/>
      <c r="K204" s="89">
        <v>0</v>
      </c>
      <c r="L204" s="89">
        <f>L205</f>
        <v>13000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90">
        <v>0</v>
      </c>
      <c r="AE204" s="89">
        <v>0</v>
      </c>
      <c r="AF204" s="91">
        <f>AF205</f>
        <v>13000</v>
      </c>
    </row>
    <row r="205" spans="1:32" ht="15" outlineLevel="6">
      <c r="A205" s="23">
        <v>188</v>
      </c>
      <c r="B205" s="86" t="s">
        <v>159</v>
      </c>
      <c r="C205" s="87" t="s">
        <v>3</v>
      </c>
      <c r="D205" s="87" t="s">
        <v>154</v>
      </c>
      <c r="E205" s="87" t="s">
        <v>164</v>
      </c>
      <c r="F205" s="87" t="s">
        <v>160</v>
      </c>
      <c r="G205" s="88"/>
      <c r="H205" s="88"/>
      <c r="I205" s="88"/>
      <c r="J205" s="88"/>
      <c r="K205" s="89">
        <v>0</v>
      </c>
      <c r="L205" s="89">
        <v>13000</v>
      </c>
      <c r="M205" s="89">
        <v>0</v>
      </c>
      <c r="N205" s="89">
        <v>0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90">
        <v>0</v>
      </c>
      <c r="AE205" s="89">
        <v>0</v>
      </c>
      <c r="AF205" s="91">
        <v>13000</v>
      </c>
    </row>
    <row r="206" spans="1:32" ht="38.25" outlineLevel="3">
      <c r="A206" s="23">
        <v>189</v>
      </c>
      <c r="B206" s="86" t="s">
        <v>165</v>
      </c>
      <c r="C206" s="87" t="s">
        <v>3</v>
      </c>
      <c r="D206" s="87" t="s">
        <v>154</v>
      </c>
      <c r="E206" s="87" t="s">
        <v>166</v>
      </c>
      <c r="F206" s="87" t="s">
        <v>6</v>
      </c>
      <c r="G206" s="88"/>
      <c r="H206" s="88"/>
      <c r="I206" s="88"/>
      <c r="J206" s="88"/>
      <c r="K206" s="89">
        <v>0</v>
      </c>
      <c r="L206" s="89">
        <f>L207</f>
        <v>254900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90">
        <v>0</v>
      </c>
      <c r="AE206" s="89">
        <v>0</v>
      </c>
      <c r="AF206" s="91">
        <f>AF207</f>
        <v>254900</v>
      </c>
    </row>
    <row r="207" spans="1:32" ht="38.25" customHeight="1" outlineLevel="4">
      <c r="A207" s="23">
        <v>190</v>
      </c>
      <c r="B207" s="86" t="s">
        <v>167</v>
      </c>
      <c r="C207" s="87" t="s">
        <v>3</v>
      </c>
      <c r="D207" s="87" t="s">
        <v>154</v>
      </c>
      <c r="E207" s="87" t="s">
        <v>168</v>
      </c>
      <c r="F207" s="87" t="s">
        <v>6</v>
      </c>
      <c r="G207" s="88"/>
      <c r="H207" s="88"/>
      <c r="I207" s="88"/>
      <c r="J207" s="88"/>
      <c r="K207" s="89">
        <v>0</v>
      </c>
      <c r="L207" s="89">
        <f>L208</f>
        <v>254900</v>
      </c>
      <c r="M207" s="89">
        <v>0</v>
      </c>
      <c r="N207" s="89">
        <v>0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90">
        <v>0</v>
      </c>
      <c r="AE207" s="89">
        <v>0</v>
      </c>
      <c r="AF207" s="91">
        <f>AF208</f>
        <v>254900</v>
      </c>
    </row>
    <row r="208" spans="1:32" ht="25.5" outlineLevel="5">
      <c r="A208" s="23">
        <v>191</v>
      </c>
      <c r="B208" s="86" t="s">
        <v>169</v>
      </c>
      <c r="C208" s="87" t="s">
        <v>3</v>
      </c>
      <c r="D208" s="87" t="s">
        <v>154</v>
      </c>
      <c r="E208" s="87" t="s">
        <v>170</v>
      </c>
      <c r="F208" s="87" t="s">
        <v>6</v>
      </c>
      <c r="G208" s="88"/>
      <c r="H208" s="88"/>
      <c r="I208" s="88"/>
      <c r="J208" s="88"/>
      <c r="K208" s="89">
        <v>0</v>
      </c>
      <c r="L208" s="89">
        <f>L209</f>
        <v>254900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90">
        <v>0</v>
      </c>
      <c r="AE208" s="89">
        <v>0</v>
      </c>
      <c r="AF208" s="91">
        <f>AF209</f>
        <v>254900</v>
      </c>
    </row>
    <row r="209" spans="1:32" ht="15" outlineLevel="6">
      <c r="A209" s="23">
        <v>192</v>
      </c>
      <c r="B209" s="86" t="s">
        <v>159</v>
      </c>
      <c r="C209" s="87" t="s">
        <v>3</v>
      </c>
      <c r="D209" s="87" t="s">
        <v>154</v>
      </c>
      <c r="E209" s="87" t="s">
        <v>170</v>
      </c>
      <c r="F209" s="87" t="s">
        <v>160</v>
      </c>
      <c r="G209" s="88"/>
      <c r="H209" s="88"/>
      <c r="I209" s="88"/>
      <c r="J209" s="88"/>
      <c r="K209" s="89">
        <v>0</v>
      </c>
      <c r="L209" s="89">
        <v>254900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0</v>
      </c>
      <c r="AC209" s="89">
        <v>0</v>
      </c>
      <c r="AD209" s="90">
        <v>0</v>
      </c>
      <c r="AE209" s="89">
        <v>0</v>
      </c>
      <c r="AF209" s="91">
        <v>254900</v>
      </c>
    </row>
    <row r="210" spans="1:32" s="6" customFormat="1" ht="14.25" outlineLevel="1">
      <c r="A210" s="23">
        <v>193</v>
      </c>
      <c r="B210" s="80" t="s">
        <v>286</v>
      </c>
      <c r="C210" s="81" t="s">
        <v>3</v>
      </c>
      <c r="D210" s="81" t="s">
        <v>171</v>
      </c>
      <c r="E210" s="81" t="s">
        <v>5</v>
      </c>
      <c r="F210" s="81" t="s">
        <v>6</v>
      </c>
      <c r="G210" s="82"/>
      <c r="H210" s="82"/>
      <c r="I210" s="82"/>
      <c r="J210" s="82"/>
      <c r="K210" s="83">
        <v>0</v>
      </c>
      <c r="L210" s="17">
        <f>L211</f>
        <v>21791000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05">
        <v>0</v>
      </c>
      <c r="AE210" s="17">
        <v>0</v>
      </c>
      <c r="AF210" s="106">
        <f>AF211</f>
        <v>21791000</v>
      </c>
    </row>
    <row r="211" spans="1:32" s="6" customFormat="1" ht="14.25" outlineLevel="2">
      <c r="A211" s="23">
        <v>194</v>
      </c>
      <c r="B211" s="80" t="s">
        <v>287</v>
      </c>
      <c r="C211" s="81" t="s">
        <v>3</v>
      </c>
      <c r="D211" s="81" t="s">
        <v>172</v>
      </c>
      <c r="E211" s="81" t="s">
        <v>5</v>
      </c>
      <c r="F211" s="81" t="s">
        <v>6</v>
      </c>
      <c r="G211" s="82"/>
      <c r="H211" s="82"/>
      <c r="I211" s="82"/>
      <c r="J211" s="82"/>
      <c r="K211" s="83">
        <v>0</v>
      </c>
      <c r="L211" s="17">
        <f>L212</f>
        <v>21791000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05">
        <v>0</v>
      </c>
      <c r="AE211" s="17">
        <v>0</v>
      </c>
      <c r="AF211" s="106">
        <f>AF212</f>
        <v>21791000</v>
      </c>
    </row>
    <row r="212" spans="1:32" ht="38.25" outlineLevel="3">
      <c r="A212" s="23">
        <v>195</v>
      </c>
      <c r="B212" s="86" t="s">
        <v>173</v>
      </c>
      <c r="C212" s="87" t="s">
        <v>3</v>
      </c>
      <c r="D212" s="87" t="s">
        <v>172</v>
      </c>
      <c r="E212" s="87" t="s">
        <v>174</v>
      </c>
      <c r="F212" s="87" t="s">
        <v>6</v>
      </c>
      <c r="G212" s="88"/>
      <c r="H212" s="88"/>
      <c r="I212" s="88"/>
      <c r="J212" s="88"/>
      <c r="K212" s="89">
        <v>0</v>
      </c>
      <c r="L212" s="22">
        <f>L213+L222</f>
        <v>21791000</v>
      </c>
      <c r="M212" s="22">
        <f aca="true" t="shared" si="20" ref="M212:AF212">M213+M222</f>
        <v>0</v>
      </c>
      <c r="N212" s="22">
        <f t="shared" si="20"/>
        <v>0</v>
      </c>
      <c r="O212" s="22">
        <f t="shared" si="20"/>
        <v>0</v>
      </c>
      <c r="P212" s="22">
        <f t="shared" si="20"/>
        <v>0</v>
      </c>
      <c r="Q212" s="22">
        <f t="shared" si="20"/>
        <v>0</v>
      </c>
      <c r="R212" s="22">
        <f t="shared" si="20"/>
        <v>0</v>
      </c>
      <c r="S212" s="22">
        <f t="shared" si="20"/>
        <v>0</v>
      </c>
      <c r="T212" s="22">
        <f t="shared" si="20"/>
        <v>0</v>
      </c>
      <c r="U212" s="22">
        <f t="shared" si="20"/>
        <v>0</v>
      </c>
      <c r="V212" s="22">
        <f t="shared" si="20"/>
        <v>0</v>
      </c>
      <c r="W212" s="22">
        <f t="shared" si="20"/>
        <v>0</v>
      </c>
      <c r="X212" s="22">
        <f t="shared" si="20"/>
        <v>0</v>
      </c>
      <c r="Y212" s="22">
        <f t="shared" si="20"/>
        <v>0</v>
      </c>
      <c r="Z212" s="22">
        <f t="shared" si="20"/>
        <v>0</v>
      </c>
      <c r="AA212" s="22">
        <f t="shared" si="20"/>
        <v>0</v>
      </c>
      <c r="AB212" s="22">
        <f t="shared" si="20"/>
        <v>0</v>
      </c>
      <c r="AC212" s="22">
        <f t="shared" si="20"/>
        <v>0</v>
      </c>
      <c r="AD212" s="22">
        <f t="shared" si="20"/>
        <v>0</v>
      </c>
      <c r="AE212" s="22">
        <f t="shared" si="20"/>
        <v>0</v>
      </c>
      <c r="AF212" s="22">
        <f t="shared" si="20"/>
        <v>21791000</v>
      </c>
    </row>
    <row r="213" spans="1:32" ht="15" outlineLevel="4">
      <c r="A213" s="23">
        <v>196</v>
      </c>
      <c r="B213" s="86" t="s">
        <v>175</v>
      </c>
      <c r="C213" s="87" t="s">
        <v>3</v>
      </c>
      <c r="D213" s="87" t="s">
        <v>172</v>
      </c>
      <c r="E213" s="87" t="s">
        <v>176</v>
      </c>
      <c r="F213" s="87" t="s">
        <v>6</v>
      </c>
      <c r="G213" s="88"/>
      <c r="H213" s="88"/>
      <c r="I213" s="88"/>
      <c r="J213" s="88"/>
      <c r="K213" s="89">
        <v>0</v>
      </c>
      <c r="L213" s="22">
        <f>L214+L216+L218+L220</f>
        <v>970000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37">
        <v>0</v>
      </c>
      <c r="AE213" s="22">
        <v>0</v>
      </c>
      <c r="AF213" s="38">
        <f>AF214+AF216+AF218+AF220</f>
        <v>970000</v>
      </c>
    </row>
    <row r="214" spans="1:32" ht="89.25" outlineLevel="5">
      <c r="A214" s="23">
        <v>197</v>
      </c>
      <c r="B214" s="86" t="s">
        <v>177</v>
      </c>
      <c r="C214" s="87" t="s">
        <v>3</v>
      </c>
      <c r="D214" s="87" t="s">
        <v>172</v>
      </c>
      <c r="E214" s="87" t="s">
        <v>178</v>
      </c>
      <c r="F214" s="87" t="s">
        <v>6</v>
      </c>
      <c r="G214" s="88"/>
      <c r="H214" s="88"/>
      <c r="I214" s="88"/>
      <c r="J214" s="88"/>
      <c r="K214" s="89">
        <v>0</v>
      </c>
      <c r="L214" s="22">
        <f>L215</f>
        <v>200000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37">
        <v>0</v>
      </c>
      <c r="AE214" s="22">
        <v>0</v>
      </c>
      <c r="AF214" s="38">
        <f>AF215</f>
        <v>200000</v>
      </c>
    </row>
    <row r="215" spans="1:32" ht="15" outlineLevel="6">
      <c r="A215" s="23">
        <v>198</v>
      </c>
      <c r="B215" s="86" t="s">
        <v>159</v>
      </c>
      <c r="C215" s="87" t="s">
        <v>3</v>
      </c>
      <c r="D215" s="87" t="s">
        <v>172</v>
      </c>
      <c r="E215" s="87" t="s">
        <v>178</v>
      </c>
      <c r="F215" s="87" t="s">
        <v>160</v>
      </c>
      <c r="G215" s="88"/>
      <c r="H215" s="88"/>
      <c r="I215" s="88"/>
      <c r="J215" s="88"/>
      <c r="K215" s="89">
        <v>0</v>
      </c>
      <c r="L215" s="22">
        <v>200000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37">
        <v>0</v>
      </c>
      <c r="AE215" s="22">
        <v>0</v>
      </c>
      <c r="AF215" s="38">
        <v>200000</v>
      </c>
    </row>
    <row r="216" spans="1:32" ht="63.75" outlineLevel="5">
      <c r="A216" s="23">
        <v>199</v>
      </c>
      <c r="B216" s="86" t="s">
        <v>179</v>
      </c>
      <c r="C216" s="87" t="s">
        <v>3</v>
      </c>
      <c r="D216" s="87" t="s">
        <v>172</v>
      </c>
      <c r="E216" s="87" t="s">
        <v>180</v>
      </c>
      <c r="F216" s="87" t="s">
        <v>6</v>
      </c>
      <c r="G216" s="88"/>
      <c r="H216" s="88"/>
      <c r="I216" s="88"/>
      <c r="J216" s="88"/>
      <c r="K216" s="89">
        <v>0</v>
      </c>
      <c r="L216" s="22">
        <f>L217</f>
        <v>20000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37">
        <v>0</v>
      </c>
      <c r="AE216" s="22">
        <v>0</v>
      </c>
      <c r="AF216" s="38">
        <f>AF217</f>
        <v>20000</v>
      </c>
    </row>
    <row r="217" spans="1:32" ht="15" outlineLevel="6">
      <c r="A217" s="23">
        <v>200</v>
      </c>
      <c r="B217" s="86" t="s">
        <v>159</v>
      </c>
      <c r="C217" s="87" t="s">
        <v>3</v>
      </c>
      <c r="D217" s="87" t="s">
        <v>172</v>
      </c>
      <c r="E217" s="87" t="s">
        <v>180</v>
      </c>
      <c r="F217" s="87" t="s">
        <v>160</v>
      </c>
      <c r="G217" s="88"/>
      <c r="H217" s="88"/>
      <c r="I217" s="88"/>
      <c r="J217" s="88"/>
      <c r="K217" s="89">
        <v>0</v>
      </c>
      <c r="L217" s="22">
        <v>20000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37">
        <v>0</v>
      </c>
      <c r="AE217" s="22">
        <v>0</v>
      </c>
      <c r="AF217" s="38">
        <v>20000</v>
      </c>
    </row>
    <row r="218" spans="1:32" ht="25.5" outlineLevel="6">
      <c r="A218" s="23">
        <v>201</v>
      </c>
      <c r="B218" s="19" t="s">
        <v>343</v>
      </c>
      <c r="C218" s="87" t="s">
        <v>3</v>
      </c>
      <c r="D218" s="20" t="s">
        <v>172</v>
      </c>
      <c r="E218" s="20" t="s">
        <v>345</v>
      </c>
      <c r="F218" s="20" t="s">
        <v>6</v>
      </c>
      <c r="G218" s="21"/>
      <c r="H218" s="21"/>
      <c r="I218" s="21"/>
      <c r="J218" s="21"/>
      <c r="K218" s="26">
        <v>0</v>
      </c>
      <c r="L218" s="22">
        <f>L219</f>
        <v>50000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37">
        <v>0</v>
      </c>
      <c r="AE218" s="22">
        <v>0</v>
      </c>
      <c r="AF218" s="38">
        <f>AF219</f>
        <v>50000</v>
      </c>
    </row>
    <row r="219" spans="1:32" ht="15" outlineLevel="6">
      <c r="A219" s="23">
        <v>202</v>
      </c>
      <c r="B219" s="19" t="s">
        <v>344</v>
      </c>
      <c r="C219" s="87" t="s">
        <v>3</v>
      </c>
      <c r="D219" s="20" t="s">
        <v>172</v>
      </c>
      <c r="E219" s="20" t="s">
        <v>345</v>
      </c>
      <c r="F219" s="20" t="s">
        <v>160</v>
      </c>
      <c r="G219" s="21"/>
      <c r="H219" s="21"/>
      <c r="I219" s="21"/>
      <c r="J219" s="21"/>
      <c r="K219" s="26">
        <v>0</v>
      </c>
      <c r="L219" s="22">
        <v>50000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37">
        <v>0</v>
      </c>
      <c r="AE219" s="22">
        <v>0</v>
      </c>
      <c r="AF219" s="38">
        <v>50000</v>
      </c>
    </row>
    <row r="220" spans="1:32" ht="63.75" outlineLevel="5">
      <c r="A220" s="23">
        <v>203</v>
      </c>
      <c r="B220" s="86" t="s">
        <v>181</v>
      </c>
      <c r="C220" s="87" t="s">
        <v>3</v>
      </c>
      <c r="D220" s="87" t="s">
        <v>172</v>
      </c>
      <c r="E220" s="87" t="s">
        <v>182</v>
      </c>
      <c r="F220" s="87" t="s">
        <v>6</v>
      </c>
      <c r="G220" s="88"/>
      <c r="H220" s="88"/>
      <c r="I220" s="88"/>
      <c r="J220" s="88"/>
      <c r="K220" s="89">
        <v>0</v>
      </c>
      <c r="L220" s="22">
        <f>L221</f>
        <v>700000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37">
        <v>0</v>
      </c>
      <c r="AE220" s="22">
        <v>0</v>
      </c>
      <c r="AF220" s="38">
        <f>AF221</f>
        <v>700000</v>
      </c>
    </row>
    <row r="221" spans="1:32" ht="15" outlineLevel="6">
      <c r="A221" s="23">
        <v>204</v>
      </c>
      <c r="B221" s="86" t="s">
        <v>159</v>
      </c>
      <c r="C221" s="87" t="s">
        <v>3</v>
      </c>
      <c r="D221" s="87" t="s">
        <v>172</v>
      </c>
      <c r="E221" s="87" t="s">
        <v>182</v>
      </c>
      <c r="F221" s="87" t="s">
        <v>160</v>
      </c>
      <c r="G221" s="88"/>
      <c r="H221" s="88"/>
      <c r="I221" s="88"/>
      <c r="J221" s="88"/>
      <c r="K221" s="89">
        <v>0</v>
      </c>
      <c r="L221" s="122">
        <v>700000</v>
      </c>
      <c r="M221" s="122">
        <v>700000</v>
      </c>
      <c r="N221" s="122">
        <v>700000</v>
      </c>
      <c r="O221" s="122">
        <v>700000</v>
      </c>
      <c r="P221" s="122">
        <v>700000</v>
      </c>
      <c r="Q221" s="122">
        <v>700000</v>
      </c>
      <c r="R221" s="122">
        <v>700000</v>
      </c>
      <c r="S221" s="122">
        <v>700000</v>
      </c>
      <c r="T221" s="122">
        <v>700000</v>
      </c>
      <c r="U221" s="122">
        <v>700000</v>
      </c>
      <c r="V221" s="122">
        <v>700000</v>
      </c>
      <c r="W221" s="122">
        <v>700000</v>
      </c>
      <c r="X221" s="122">
        <v>700000</v>
      </c>
      <c r="Y221" s="122">
        <v>700000</v>
      </c>
      <c r="Z221" s="122">
        <v>700000</v>
      </c>
      <c r="AA221" s="122">
        <v>700000</v>
      </c>
      <c r="AB221" s="122">
        <v>700000</v>
      </c>
      <c r="AC221" s="122">
        <v>700000</v>
      </c>
      <c r="AD221" s="122">
        <v>700000</v>
      </c>
      <c r="AE221" s="122">
        <v>700000</v>
      </c>
      <c r="AF221" s="122">
        <v>700000</v>
      </c>
    </row>
    <row r="222" spans="1:32" ht="51" outlineLevel="4">
      <c r="A222" s="23">
        <v>205</v>
      </c>
      <c r="B222" s="86" t="s">
        <v>183</v>
      </c>
      <c r="C222" s="87" t="s">
        <v>3</v>
      </c>
      <c r="D222" s="87" t="s">
        <v>172</v>
      </c>
      <c r="E222" s="87" t="s">
        <v>184</v>
      </c>
      <c r="F222" s="87" t="s">
        <v>6</v>
      </c>
      <c r="G222" s="88"/>
      <c r="H222" s="88"/>
      <c r="I222" s="88"/>
      <c r="J222" s="88"/>
      <c r="K222" s="89">
        <v>0</v>
      </c>
      <c r="L222" s="22">
        <f>L223+L225+L227</f>
        <v>20821000</v>
      </c>
      <c r="M222" s="22">
        <f aca="true" t="shared" si="21" ref="M222:AF222">M223+M225+M227</f>
        <v>0</v>
      </c>
      <c r="N222" s="22">
        <f t="shared" si="21"/>
        <v>0</v>
      </c>
      <c r="O222" s="22">
        <f t="shared" si="21"/>
        <v>0</v>
      </c>
      <c r="P222" s="22">
        <f t="shared" si="21"/>
        <v>0</v>
      </c>
      <c r="Q222" s="22">
        <f t="shared" si="21"/>
        <v>0</v>
      </c>
      <c r="R222" s="22">
        <f t="shared" si="21"/>
        <v>0</v>
      </c>
      <c r="S222" s="22">
        <f t="shared" si="21"/>
        <v>0</v>
      </c>
      <c r="T222" s="22">
        <f t="shared" si="21"/>
        <v>0</v>
      </c>
      <c r="U222" s="22">
        <f t="shared" si="21"/>
        <v>0</v>
      </c>
      <c r="V222" s="22">
        <f t="shared" si="21"/>
        <v>0</v>
      </c>
      <c r="W222" s="22">
        <f t="shared" si="21"/>
        <v>0</v>
      </c>
      <c r="X222" s="22">
        <f t="shared" si="21"/>
        <v>0</v>
      </c>
      <c r="Y222" s="22">
        <f t="shared" si="21"/>
        <v>0</v>
      </c>
      <c r="Z222" s="22">
        <f t="shared" si="21"/>
        <v>0</v>
      </c>
      <c r="AA222" s="22">
        <f t="shared" si="21"/>
        <v>0</v>
      </c>
      <c r="AB222" s="22">
        <f t="shared" si="21"/>
        <v>0</v>
      </c>
      <c r="AC222" s="22">
        <f t="shared" si="21"/>
        <v>0</v>
      </c>
      <c r="AD222" s="37">
        <f t="shared" si="21"/>
        <v>0</v>
      </c>
      <c r="AE222" s="22">
        <f t="shared" si="21"/>
        <v>0</v>
      </c>
      <c r="AF222" s="38">
        <f t="shared" si="21"/>
        <v>20821000</v>
      </c>
    </row>
    <row r="223" spans="1:32" ht="25.5" outlineLevel="5">
      <c r="A223" s="23">
        <v>206</v>
      </c>
      <c r="B223" s="86" t="s">
        <v>185</v>
      </c>
      <c r="C223" s="87" t="s">
        <v>3</v>
      </c>
      <c r="D223" s="87" t="s">
        <v>172</v>
      </c>
      <c r="E223" s="87" t="s">
        <v>186</v>
      </c>
      <c r="F223" s="87" t="s">
        <v>6</v>
      </c>
      <c r="G223" s="88"/>
      <c r="H223" s="88"/>
      <c r="I223" s="88"/>
      <c r="J223" s="88"/>
      <c r="K223" s="89">
        <v>0</v>
      </c>
      <c r="L223" s="123">
        <f>L224</f>
        <v>13537200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  <c r="U223" s="123">
        <v>0</v>
      </c>
      <c r="V223" s="123">
        <v>0</v>
      </c>
      <c r="W223" s="123">
        <v>0</v>
      </c>
      <c r="X223" s="123">
        <v>0</v>
      </c>
      <c r="Y223" s="123">
        <v>0</v>
      </c>
      <c r="Z223" s="123">
        <v>0</v>
      </c>
      <c r="AA223" s="123">
        <v>0</v>
      </c>
      <c r="AB223" s="123">
        <v>0</v>
      </c>
      <c r="AC223" s="123">
        <v>0</v>
      </c>
      <c r="AD223" s="124">
        <v>0</v>
      </c>
      <c r="AE223" s="123">
        <v>0</v>
      </c>
      <c r="AF223" s="125">
        <f>AF224</f>
        <v>13537200</v>
      </c>
    </row>
    <row r="224" spans="1:32" ht="15" outlineLevel="6">
      <c r="A224" s="23">
        <v>207</v>
      </c>
      <c r="B224" s="86" t="s">
        <v>159</v>
      </c>
      <c r="C224" s="87" t="s">
        <v>3</v>
      </c>
      <c r="D224" s="87" t="s">
        <v>172</v>
      </c>
      <c r="E224" s="87" t="s">
        <v>186</v>
      </c>
      <c r="F224" s="87" t="s">
        <v>160</v>
      </c>
      <c r="G224" s="88"/>
      <c r="H224" s="88"/>
      <c r="I224" s="88"/>
      <c r="J224" s="88"/>
      <c r="K224" s="89">
        <v>0</v>
      </c>
      <c r="L224" s="22">
        <v>13537200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37">
        <v>0</v>
      </c>
      <c r="AE224" s="22">
        <v>0</v>
      </c>
      <c r="AF224" s="38">
        <v>13537200</v>
      </c>
    </row>
    <row r="225" spans="1:32" ht="25.5" outlineLevel="5">
      <c r="A225" s="23">
        <v>208</v>
      </c>
      <c r="B225" s="86" t="s">
        <v>187</v>
      </c>
      <c r="C225" s="87" t="s">
        <v>3</v>
      </c>
      <c r="D225" s="87" t="s">
        <v>172</v>
      </c>
      <c r="E225" s="87" t="s">
        <v>188</v>
      </c>
      <c r="F225" s="87" t="s">
        <v>6</v>
      </c>
      <c r="G225" s="88"/>
      <c r="H225" s="88"/>
      <c r="I225" s="88"/>
      <c r="J225" s="88"/>
      <c r="K225" s="89">
        <v>0</v>
      </c>
      <c r="L225" s="22">
        <f>L226</f>
        <v>1927200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37">
        <v>0</v>
      </c>
      <c r="AE225" s="22">
        <v>0</v>
      </c>
      <c r="AF225" s="38">
        <f>AF226</f>
        <v>1927200</v>
      </c>
    </row>
    <row r="226" spans="1:32" ht="15" outlineLevel="6">
      <c r="A226" s="23">
        <v>209</v>
      </c>
      <c r="B226" s="86" t="s">
        <v>159</v>
      </c>
      <c r="C226" s="87" t="s">
        <v>3</v>
      </c>
      <c r="D226" s="87" t="s">
        <v>172</v>
      </c>
      <c r="E226" s="87" t="s">
        <v>188</v>
      </c>
      <c r="F226" s="87" t="s">
        <v>160</v>
      </c>
      <c r="G226" s="88"/>
      <c r="H226" s="88"/>
      <c r="I226" s="88"/>
      <c r="J226" s="88"/>
      <c r="K226" s="89">
        <v>0</v>
      </c>
      <c r="L226" s="22">
        <v>1927200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37">
        <v>0</v>
      </c>
      <c r="AE226" s="22">
        <v>0</v>
      </c>
      <c r="AF226" s="38">
        <v>1927200</v>
      </c>
    </row>
    <row r="227" spans="1:32" ht="25.5" outlineLevel="5">
      <c r="A227" s="23">
        <v>210</v>
      </c>
      <c r="B227" s="86" t="s">
        <v>189</v>
      </c>
      <c r="C227" s="87" t="s">
        <v>3</v>
      </c>
      <c r="D227" s="87" t="s">
        <v>172</v>
      </c>
      <c r="E227" s="87" t="s">
        <v>190</v>
      </c>
      <c r="F227" s="87" t="s">
        <v>6</v>
      </c>
      <c r="G227" s="88"/>
      <c r="H227" s="88"/>
      <c r="I227" s="88"/>
      <c r="J227" s="88"/>
      <c r="K227" s="89">
        <v>0</v>
      </c>
      <c r="L227" s="89">
        <f>L228</f>
        <v>5356600</v>
      </c>
      <c r="M227" s="89">
        <v>0</v>
      </c>
      <c r="N227" s="89">
        <v>0</v>
      </c>
      <c r="O227" s="89">
        <v>0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89">
        <v>0</v>
      </c>
      <c r="AA227" s="89">
        <v>0</v>
      </c>
      <c r="AB227" s="89">
        <v>0</v>
      </c>
      <c r="AC227" s="89">
        <v>0</v>
      </c>
      <c r="AD227" s="90">
        <v>0</v>
      </c>
      <c r="AE227" s="89">
        <v>0</v>
      </c>
      <c r="AF227" s="91">
        <f>AF228</f>
        <v>5356600</v>
      </c>
    </row>
    <row r="228" spans="1:32" ht="15" outlineLevel="6">
      <c r="A228" s="23">
        <v>211</v>
      </c>
      <c r="B228" s="86" t="s">
        <v>159</v>
      </c>
      <c r="C228" s="87" t="s">
        <v>3</v>
      </c>
      <c r="D228" s="87" t="s">
        <v>172</v>
      </c>
      <c r="E228" s="87" t="s">
        <v>190</v>
      </c>
      <c r="F228" s="87" t="s">
        <v>160</v>
      </c>
      <c r="G228" s="88"/>
      <c r="H228" s="88"/>
      <c r="I228" s="88"/>
      <c r="J228" s="88"/>
      <c r="K228" s="89">
        <v>0</v>
      </c>
      <c r="L228" s="22">
        <v>5356600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37">
        <v>0</v>
      </c>
      <c r="AE228" s="22">
        <v>0</v>
      </c>
      <c r="AF228" s="38">
        <v>5356600</v>
      </c>
    </row>
    <row r="229" spans="1:32" s="6" customFormat="1" ht="14.25" outlineLevel="1">
      <c r="A229" s="23">
        <v>212</v>
      </c>
      <c r="B229" s="80" t="s">
        <v>288</v>
      </c>
      <c r="C229" s="81" t="s">
        <v>3</v>
      </c>
      <c r="D229" s="81" t="s">
        <v>191</v>
      </c>
      <c r="E229" s="81" t="s">
        <v>5</v>
      </c>
      <c r="F229" s="81" t="s">
        <v>6</v>
      </c>
      <c r="G229" s="82"/>
      <c r="H229" s="82"/>
      <c r="I229" s="82"/>
      <c r="J229" s="82"/>
      <c r="K229" s="83">
        <v>0</v>
      </c>
      <c r="L229" s="83">
        <f>L230</f>
        <v>150000</v>
      </c>
      <c r="M229" s="83">
        <v>0</v>
      </c>
      <c r="N229" s="83">
        <v>0</v>
      </c>
      <c r="O229" s="83">
        <v>0</v>
      </c>
      <c r="P229" s="83">
        <v>0</v>
      </c>
      <c r="Q229" s="83">
        <v>0</v>
      </c>
      <c r="R229" s="83">
        <v>0</v>
      </c>
      <c r="S229" s="83">
        <v>0</v>
      </c>
      <c r="T229" s="83">
        <v>0</v>
      </c>
      <c r="U229" s="83">
        <v>0</v>
      </c>
      <c r="V229" s="83">
        <v>0</v>
      </c>
      <c r="W229" s="83">
        <v>0</v>
      </c>
      <c r="X229" s="83">
        <v>0</v>
      </c>
      <c r="Y229" s="83">
        <v>0</v>
      </c>
      <c r="Z229" s="83">
        <v>0</v>
      </c>
      <c r="AA229" s="83">
        <v>0</v>
      </c>
      <c r="AB229" s="83">
        <v>0</v>
      </c>
      <c r="AC229" s="83">
        <v>0</v>
      </c>
      <c r="AD229" s="84">
        <v>0</v>
      </c>
      <c r="AE229" s="83">
        <v>0</v>
      </c>
      <c r="AF229" s="85">
        <f>AF230</f>
        <v>150000</v>
      </c>
    </row>
    <row r="230" spans="1:32" s="6" customFormat="1" ht="14.25" outlineLevel="2">
      <c r="A230" s="23">
        <v>213</v>
      </c>
      <c r="B230" s="80" t="s">
        <v>289</v>
      </c>
      <c r="C230" s="81" t="s">
        <v>3</v>
      </c>
      <c r="D230" s="81" t="s">
        <v>192</v>
      </c>
      <c r="E230" s="81" t="s">
        <v>5</v>
      </c>
      <c r="F230" s="81" t="s">
        <v>6</v>
      </c>
      <c r="G230" s="82"/>
      <c r="H230" s="82"/>
      <c r="I230" s="82"/>
      <c r="J230" s="82"/>
      <c r="K230" s="83">
        <v>0</v>
      </c>
      <c r="L230" s="83">
        <f>L231</f>
        <v>150000</v>
      </c>
      <c r="M230" s="83"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T230" s="83">
        <v>0</v>
      </c>
      <c r="U230" s="83">
        <v>0</v>
      </c>
      <c r="V230" s="83">
        <v>0</v>
      </c>
      <c r="W230" s="83">
        <v>0</v>
      </c>
      <c r="X230" s="83">
        <v>0</v>
      </c>
      <c r="Y230" s="83">
        <v>0</v>
      </c>
      <c r="Z230" s="83">
        <v>0</v>
      </c>
      <c r="AA230" s="83">
        <v>0</v>
      </c>
      <c r="AB230" s="83">
        <v>0</v>
      </c>
      <c r="AC230" s="83">
        <v>0</v>
      </c>
      <c r="AD230" s="84">
        <v>0</v>
      </c>
      <c r="AE230" s="83">
        <v>0</v>
      </c>
      <c r="AF230" s="85">
        <f>AF231</f>
        <v>150000</v>
      </c>
    </row>
    <row r="231" spans="1:32" ht="15" outlineLevel="3">
      <c r="A231" s="23">
        <v>214</v>
      </c>
      <c r="B231" s="102" t="s">
        <v>341</v>
      </c>
      <c r="C231" s="87" t="s">
        <v>3</v>
      </c>
      <c r="D231" s="87" t="s">
        <v>192</v>
      </c>
      <c r="E231" s="39">
        <v>7000000000</v>
      </c>
      <c r="F231" s="39" t="s">
        <v>6</v>
      </c>
      <c r="G231" s="40"/>
      <c r="H231" s="40"/>
      <c r="I231" s="40"/>
      <c r="J231" s="40"/>
      <c r="K231" s="41">
        <v>0</v>
      </c>
      <c r="L231" s="42">
        <f>L232+L234+L236+L238</f>
        <v>150000</v>
      </c>
      <c r="M231" s="42">
        <f aca="true" t="shared" si="22" ref="M231:AF231">M232+M234+M236+M238</f>
        <v>0</v>
      </c>
      <c r="N231" s="42">
        <f t="shared" si="22"/>
        <v>0</v>
      </c>
      <c r="O231" s="42">
        <f t="shared" si="22"/>
        <v>0</v>
      </c>
      <c r="P231" s="42">
        <f t="shared" si="22"/>
        <v>0</v>
      </c>
      <c r="Q231" s="42">
        <f t="shared" si="22"/>
        <v>0</v>
      </c>
      <c r="R231" s="42">
        <f t="shared" si="22"/>
        <v>0</v>
      </c>
      <c r="S231" s="42">
        <f t="shared" si="22"/>
        <v>0</v>
      </c>
      <c r="T231" s="42">
        <f t="shared" si="22"/>
        <v>0</v>
      </c>
      <c r="U231" s="42">
        <f t="shared" si="22"/>
        <v>0</v>
      </c>
      <c r="V231" s="42">
        <f t="shared" si="22"/>
        <v>0</v>
      </c>
      <c r="W231" s="42">
        <f t="shared" si="22"/>
        <v>0</v>
      </c>
      <c r="X231" s="42">
        <f t="shared" si="22"/>
        <v>0</v>
      </c>
      <c r="Y231" s="42">
        <f t="shared" si="22"/>
        <v>0</v>
      </c>
      <c r="Z231" s="42">
        <f t="shared" si="22"/>
        <v>0</v>
      </c>
      <c r="AA231" s="42">
        <f t="shared" si="22"/>
        <v>0</v>
      </c>
      <c r="AB231" s="42">
        <f t="shared" si="22"/>
        <v>0</v>
      </c>
      <c r="AC231" s="42">
        <f t="shared" si="22"/>
        <v>0</v>
      </c>
      <c r="AD231" s="42">
        <f t="shared" si="22"/>
        <v>0</v>
      </c>
      <c r="AE231" s="42">
        <f t="shared" si="22"/>
        <v>0</v>
      </c>
      <c r="AF231" s="42">
        <f t="shared" si="22"/>
        <v>150000</v>
      </c>
    </row>
    <row r="232" spans="1:32" ht="38.25" outlineLevel="5">
      <c r="A232" s="23">
        <v>215</v>
      </c>
      <c r="B232" s="19" t="s">
        <v>346</v>
      </c>
      <c r="C232" s="87" t="s">
        <v>3</v>
      </c>
      <c r="D232" s="87" t="s">
        <v>192</v>
      </c>
      <c r="E232" s="20">
        <v>7001713001</v>
      </c>
      <c r="F232" s="20" t="s">
        <v>6</v>
      </c>
      <c r="G232" s="21"/>
      <c r="H232" s="21"/>
      <c r="I232" s="21"/>
      <c r="J232" s="21"/>
      <c r="K232" s="26">
        <v>0</v>
      </c>
      <c r="L232" s="22">
        <f>L233</f>
        <v>20000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37">
        <v>0</v>
      </c>
      <c r="AE232" s="22">
        <v>0</v>
      </c>
      <c r="AF232" s="38">
        <f>AF233</f>
        <v>20000</v>
      </c>
    </row>
    <row r="233" spans="1:32" ht="28.5" customHeight="1" outlineLevel="6">
      <c r="A233" s="23">
        <v>216</v>
      </c>
      <c r="B233" s="19" t="s">
        <v>324</v>
      </c>
      <c r="C233" s="87" t="s">
        <v>3</v>
      </c>
      <c r="D233" s="87" t="s">
        <v>192</v>
      </c>
      <c r="E233" s="20">
        <v>7001713001</v>
      </c>
      <c r="F233" s="20" t="s">
        <v>15</v>
      </c>
      <c r="G233" s="21"/>
      <c r="H233" s="21"/>
      <c r="I233" s="21"/>
      <c r="J233" s="21"/>
      <c r="K233" s="26">
        <v>0</v>
      </c>
      <c r="L233" s="22">
        <v>20000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37">
        <v>0</v>
      </c>
      <c r="AE233" s="22">
        <v>0</v>
      </c>
      <c r="AF233" s="38">
        <v>20000</v>
      </c>
    </row>
    <row r="234" spans="1:32" ht="38.25" outlineLevel="5">
      <c r="A234" s="23">
        <v>217</v>
      </c>
      <c r="B234" s="19" t="s">
        <v>347</v>
      </c>
      <c r="C234" s="87" t="s">
        <v>3</v>
      </c>
      <c r="D234" s="87" t="s">
        <v>192</v>
      </c>
      <c r="E234" s="20">
        <v>7001713002</v>
      </c>
      <c r="F234" s="20" t="s">
        <v>6</v>
      </c>
      <c r="G234" s="21"/>
      <c r="H234" s="21"/>
      <c r="I234" s="21"/>
      <c r="J234" s="21"/>
      <c r="K234" s="26">
        <v>0</v>
      </c>
      <c r="L234" s="22">
        <f>L235</f>
        <v>10000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37">
        <v>0</v>
      </c>
      <c r="AE234" s="22">
        <v>0</v>
      </c>
      <c r="AF234" s="38">
        <f>AF235</f>
        <v>10000</v>
      </c>
    </row>
    <row r="235" spans="1:32" ht="27" customHeight="1" outlineLevel="6">
      <c r="A235" s="23">
        <v>218</v>
      </c>
      <c r="B235" s="19" t="s">
        <v>324</v>
      </c>
      <c r="C235" s="87" t="s">
        <v>3</v>
      </c>
      <c r="D235" s="87" t="s">
        <v>192</v>
      </c>
      <c r="E235" s="20">
        <v>7001713002</v>
      </c>
      <c r="F235" s="20" t="s">
        <v>15</v>
      </c>
      <c r="G235" s="21"/>
      <c r="H235" s="21"/>
      <c r="I235" s="21"/>
      <c r="J235" s="21"/>
      <c r="K235" s="26">
        <v>0</v>
      </c>
      <c r="L235" s="22">
        <v>10000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37">
        <v>0</v>
      </c>
      <c r="AE235" s="22">
        <v>0</v>
      </c>
      <c r="AF235" s="38">
        <v>10000</v>
      </c>
    </row>
    <row r="236" spans="1:32" ht="63.75" outlineLevel="5">
      <c r="A236" s="23">
        <v>219</v>
      </c>
      <c r="B236" s="19" t="s">
        <v>348</v>
      </c>
      <c r="C236" s="87" t="s">
        <v>3</v>
      </c>
      <c r="D236" s="87" t="s">
        <v>192</v>
      </c>
      <c r="E236" s="20">
        <v>7001713003</v>
      </c>
      <c r="F236" s="20" t="s">
        <v>6</v>
      </c>
      <c r="G236" s="21"/>
      <c r="H236" s="21"/>
      <c r="I236" s="21"/>
      <c r="J236" s="21"/>
      <c r="K236" s="26">
        <v>0</v>
      </c>
      <c r="L236" s="22">
        <f>L237</f>
        <v>100000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37">
        <v>0</v>
      </c>
      <c r="AE236" s="22">
        <v>0</v>
      </c>
      <c r="AF236" s="38">
        <f>AF237</f>
        <v>100000</v>
      </c>
    </row>
    <row r="237" spans="1:32" ht="26.25" customHeight="1" outlineLevel="6">
      <c r="A237" s="23">
        <v>220</v>
      </c>
      <c r="B237" s="19" t="s">
        <v>324</v>
      </c>
      <c r="C237" s="87" t="s">
        <v>3</v>
      </c>
      <c r="D237" s="87" t="s">
        <v>192</v>
      </c>
      <c r="E237" s="20">
        <v>7001713003</v>
      </c>
      <c r="F237" s="20" t="s">
        <v>15</v>
      </c>
      <c r="G237" s="21"/>
      <c r="H237" s="21"/>
      <c r="I237" s="21"/>
      <c r="J237" s="21"/>
      <c r="K237" s="26">
        <v>0</v>
      </c>
      <c r="L237" s="22">
        <v>100000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37">
        <v>0</v>
      </c>
      <c r="AE237" s="22">
        <v>0</v>
      </c>
      <c r="AF237" s="38">
        <v>100000</v>
      </c>
    </row>
    <row r="238" spans="1:32" ht="38.25" outlineLevel="5">
      <c r="A238" s="23">
        <v>221</v>
      </c>
      <c r="B238" s="19" t="s">
        <v>349</v>
      </c>
      <c r="C238" s="87" t="s">
        <v>3</v>
      </c>
      <c r="D238" s="87" t="s">
        <v>192</v>
      </c>
      <c r="E238" s="20">
        <v>7001713004</v>
      </c>
      <c r="F238" s="20" t="s">
        <v>6</v>
      </c>
      <c r="G238" s="21"/>
      <c r="H238" s="21"/>
      <c r="I238" s="21"/>
      <c r="J238" s="21"/>
      <c r="K238" s="26">
        <v>0</v>
      </c>
      <c r="L238" s="22">
        <f>L239</f>
        <v>20000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37">
        <v>0</v>
      </c>
      <c r="AE238" s="22">
        <v>0</v>
      </c>
      <c r="AF238" s="38">
        <f>AF239</f>
        <v>20000</v>
      </c>
    </row>
    <row r="239" spans="1:32" ht="28.5" customHeight="1" outlineLevel="6">
      <c r="A239" s="23">
        <v>222</v>
      </c>
      <c r="B239" s="19" t="s">
        <v>324</v>
      </c>
      <c r="C239" s="87" t="s">
        <v>3</v>
      </c>
      <c r="D239" s="87" t="s">
        <v>192</v>
      </c>
      <c r="E239" s="20">
        <v>7001713004</v>
      </c>
      <c r="F239" s="20" t="s">
        <v>15</v>
      </c>
      <c r="G239" s="21"/>
      <c r="H239" s="21"/>
      <c r="I239" s="21"/>
      <c r="J239" s="21"/>
      <c r="K239" s="26">
        <v>0</v>
      </c>
      <c r="L239" s="22">
        <v>20000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37">
        <v>0</v>
      </c>
      <c r="AE239" s="22">
        <v>0</v>
      </c>
      <c r="AF239" s="38">
        <v>20000</v>
      </c>
    </row>
    <row r="240" spans="1:32" s="6" customFormat="1" ht="14.25" outlineLevel="1">
      <c r="A240" s="23">
        <v>223</v>
      </c>
      <c r="B240" s="80" t="s">
        <v>290</v>
      </c>
      <c r="C240" s="81" t="s">
        <v>3</v>
      </c>
      <c r="D240" s="81" t="s">
        <v>193</v>
      </c>
      <c r="E240" s="81" t="s">
        <v>5</v>
      </c>
      <c r="F240" s="81" t="s">
        <v>6</v>
      </c>
      <c r="G240" s="82"/>
      <c r="H240" s="82"/>
      <c r="I240" s="82"/>
      <c r="J240" s="82"/>
      <c r="K240" s="83">
        <v>0</v>
      </c>
      <c r="L240" s="83">
        <f>L241+L263</f>
        <v>29628000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83">
        <v>0</v>
      </c>
      <c r="S240" s="83">
        <v>0</v>
      </c>
      <c r="T240" s="83">
        <v>0</v>
      </c>
      <c r="U240" s="83">
        <v>0</v>
      </c>
      <c r="V240" s="83">
        <v>0</v>
      </c>
      <c r="W240" s="83">
        <v>0</v>
      </c>
      <c r="X240" s="83">
        <v>0</v>
      </c>
      <c r="Y240" s="83">
        <v>0</v>
      </c>
      <c r="Z240" s="83">
        <v>0</v>
      </c>
      <c r="AA240" s="83">
        <v>0</v>
      </c>
      <c r="AB240" s="83">
        <v>0</v>
      </c>
      <c r="AC240" s="83">
        <v>0</v>
      </c>
      <c r="AD240" s="84">
        <v>0</v>
      </c>
      <c r="AE240" s="83">
        <v>0</v>
      </c>
      <c r="AF240" s="85">
        <f>AF241+AF263</f>
        <v>29628000</v>
      </c>
    </row>
    <row r="241" spans="1:32" s="6" customFormat="1" ht="14.25" outlineLevel="2">
      <c r="A241" s="23">
        <v>224</v>
      </c>
      <c r="B241" s="80" t="s">
        <v>291</v>
      </c>
      <c r="C241" s="81" t="s">
        <v>3</v>
      </c>
      <c r="D241" s="81" t="s">
        <v>194</v>
      </c>
      <c r="E241" s="81" t="s">
        <v>5</v>
      </c>
      <c r="F241" s="81" t="s">
        <v>6</v>
      </c>
      <c r="G241" s="82"/>
      <c r="H241" s="82"/>
      <c r="I241" s="82"/>
      <c r="J241" s="82"/>
      <c r="K241" s="83">
        <v>0</v>
      </c>
      <c r="L241" s="83">
        <f>L242+L246</f>
        <v>28040365</v>
      </c>
      <c r="M241" s="83">
        <f aca="true" t="shared" si="23" ref="M241:AF241">M242+M246</f>
        <v>0</v>
      </c>
      <c r="N241" s="83">
        <f t="shared" si="23"/>
        <v>0</v>
      </c>
      <c r="O241" s="83">
        <f t="shared" si="23"/>
        <v>0</v>
      </c>
      <c r="P241" s="83">
        <f t="shared" si="23"/>
        <v>0</v>
      </c>
      <c r="Q241" s="83">
        <f t="shared" si="23"/>
        <v>0</v>
      </c>
      <c r="R241" s="83">
        <f t="shared" si="23"/>
        <v>0</v>
      </c>
      <c r="S241" s="83">
        <f t="shared" si="23"/>
        <v>0</v>
      </c>
      <c r="T241" s="83">
        <f t="shared" si="23"/>
        <v>0</v>
      </c>
      <c r="U241" s="83">
        <f t="shared" si="23"/>
        <v>0</v>
      </c>
      <c r="V241" s="83">
        <f t="shared" si="23"/>
        <v>0</v>
      </c>
      <c r="W241" s="83">
        <f t="shared" si="23"/>
        <v>0</v>
      </c>
      <c r="X241" s="83">
        <f t="shared" si="23"/>
        <v>0</v>
      </c>
      <c r="Y241" s="83">
        <f t="shared" si="23"/>
        <v>0</v>
      </c>
      <c r="Z241" s="83">
        <f t="shared" si="23"/>
        <v>0</v>
      </c>
      <c r="AA241" s="83">
        <f t="shared" si="23"/>
        <v>0</v>
      </c>
      <c r="AB241" s="83">
        <f t="shared" si="23"/>
        <v>0</v>
      </c>
      <c r="AC241" s="83">
        <f t="shared" si="23"/>
        <v>0</v>
      </c>
      <c r="AD241" s="83">
        <f t="shared" si="23"/>
        <v>0</v>
      </c>
      <c r="AE241" s="83">
        <f t="shared" si="23"/>
        <v>0</v>
      </c>
      <c r="AF241" s="83">
        <f t="shared" si="23"/>
        <v>28040365</v>
      </c>
    </row>
    <row r="242" spans="1:32" ht="63.75" outlineLevel="3">
      <c r="A242" s="23">
        <v>225</v>
      </c>
      <c r="B242" s="19" t="s">
        <v>350</v>
      </c>
      <c r="C242" s="87" t="s">
        <v>3</v>
      </c>
      <c r="D242" s="20" t="s">
        <v>194</v>
      </c>
      <c r="E242" s="20" t="s">
        <v>196</v>
      </c>
      <c r="F242" s="20" t="s">
        <v>6</v>
      </c>
      <c r="G242" s="21"/>
      <c r="H242" s="21"/>
      <c r="I242" s="21"/>
      <c r="J242" s="21"/>
      <c r="K242" s="26">
        <v>0</v>
      </c>
      <c r="L242" s="22">
        <f>L243</f>
        <v>684000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37">
        <v>0</v>
      </c>
      <c r="AE242" s="22">
        <v>0</v>
      </c>
      <c r="AF242" s="38">
        <f>AF243</f>
        <v>684000</v>
      </c>
    </row>
    <row r="243" spans="1:32" ht="30" customHeight="1" outlineLevel="4">
      <c r="A243" s="23">
        <v>226</v>
      </c>
      <c r="B243" s="19" t="s">
        <v>351</v>
      </c>
      <c r="C243" s="87" t="s">
        <v>3</v>
      </c>
      <c r="D243" s="20" t="s">
        <v>194</v>
      </c>
      <c r="E243" s="20" t="s">
        <v>197</v>
      </c>
      <c r="F243" s="20" t="s">
        <v>6</v>
      </c>
      <c r="G243" s="21"/>
      <c r="H243" s="21"/>
      <c r="I243" s="21"/>
      <c r="J243" s="21"/>
      <c r="K243" s="26">
        <v>0</v>
      </c>
      <c r="L243" s="22">
        <f>L244</f>
        <v>684000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37">
        <v>0</v>
      </c>
      <c r="AE243" s="22">
        <v>0</v>
      </c>
      <c r="AF243" s="38">
        <f>AF244</f>
        <v>684000</v>
      </c>
    </row>
    <row r="244" spans="1:32" ht="25.5" outlineLevel="5">
      <c r="A244" s="23">
        <v>227</v>
      </c>
      <c r="B244" s="19" t="s">
        <v>352</v>
      </c>
      <c r="C244" s="87" t="s">
        <v>3</v>
      </c>
      <c r="D244" s="20" t="s">
        <v>194</v>
      </c>
      <c r="E244" s="20" t="s">
        <v>198</v>
      </c>
      <c r="F244" s="20" t="s">
        <v>6</v>
      </c>
      <c r="G244" s="21"/>
      <c r="H244" s="21"/>
      <c r="I244" s="21"/>
      <c r="J244" s="21"/>
      <c r="K244" s="26">
        <v>0</v>
      </c>
      <c r="L244" s="22">
        <f>L245</f>
        <v>684000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37">
        <v>0</v>
      </c>
      <c r="AE244" s="22">
        <v>0</v>
      </c>
      <c r="AF244" s="38">
        <f>AF245</f>
        <v>684000</v>
      </c>
    </row>
    <row r="245" spans="1:32" ht="25.5" outlineLevel="6">
      <c r="A245" s="23">
        <v>228</v>
      </c>
      <c r="B245" s="19" t="s">
        <v>353</v>
      </c>
      <c r="C245" s="87" t="s">
        <v>3</v>
      </c>
      <c r="D245" s="20" t="s">
        <v>194</v>
      </c>
      <c r="E245" s="20" t="s">
        <v>198</v>
      </c>
      <c r="F245" s="20" t="s">
        <v>30</v>
      </c>
      <c r="G245" s="21"/>
      <c r="H245" s="21"/>
      <c r="I245" s="21"/>
      <c r="J245" s="21"/>
      <c r="K245" s="26">
        <v>0</v>
      </c>
      <c r="L245" s="22">
        <v>684000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37">
        <v>0</v>
      </c>
      <c r="AE245" s="22">
        <v>0</v>
      </c>
      <c r="AF245" s="38">
        <v>684000</v>
      </c>
    </row>
    <row r="246" spans="1:32" ht="15" outlineLevel="5">
      <c r="A246" s="23">
        <v>229</v>
      </c>
      <c r="B246" s="102" t="s">
        <v>341</v>
      </c>
      <c r="C246" s="87" t="s">
        <v>3</v>
      </c>
      <c r="D246" s="39" t="s">
        <v>194</v>
      </c>
      <c r="E246" s="39">
        <v>7000000000</v>
      </c>
      <c r="F246" s="39" t="s">
        <v>6</v>
      </c>
      <c r="G246" s="40"/>
      <c r="H246" s="40"/>
      <c r="I246" s="40"/>
      <c r="J246" s="40"/>
      <c r="K246" s="41">
        <v>0</v>
      </c>
      <c r="L246" s="42">
        <f>L247+L249+L251+L253+L256+L259</f>
        <v>27356365</v>
      </c>
      <c r="M246" s="42">
        <f aca="true" t="shared" si="24" ref="M246:AF246">M247+M249+M251+M253+M256+M259</f>
        <v>0</v>
      </c>
      <c r="N246" s="42">
        <f t="shared" si="24"/>
        <v>0</v>
      </c>
      <c r="O246" s="42">
        <f t="shared" si="24"/>
        <v>0</v>
      </c>
      <c r="P246" s="42">
        <f t="shared" si="24"/>
        <v>0</v>
      </c>
      <c r="Q246" s="42">
        <f t="shared" si="24"/>
        <v>0</v>
      </c>
      <c r="R246" s="42">
        <f t="shared" si="24"/>
        <v>0</v>
      </c>
      <c r="S246" s="42">
        <f t="shared" si="24"/>
        <v>0</v>
      </c>
      <c r="T246" s="42">
        <f t="shared" si="24"/>
        <v>0</v>
      </c>
      <c r="U246" s="42">
        <f t="shared" si="24"/>
        <v>0</v>
      </c>
      <c r="V246" s="42">
        <f t="shared" si="24"/>
        <v>0</v>
      </c>
      <c r="W246" s="42">
        <f t="shared" si="24"/>
        <v>0</v>
      </c>
      <c r="X246" s="42">
        <f t="shared" si="24"/>
        <v>0</v>
      </c>
      <c r="Y246" s="42">
        <f t="shared" si="24"/>
        <v>0</v>
      </c>
      <c r="Z246" s="42">
        <f t="shared" si="24"/>
        <v>0</v>
      </c>
      <c r="AA246" s="42">
        <f t="shared" si="24"/>
        <v>0</v>
      </c>
      <c r="AB246" s="42">
        <f t="shared" si="24"/>
        <v>0</v>
      </c>
      <c r="AC246" s="42">
        <f t="shared" si="24"/>
        <v>0</v>
      </c>
      <c r="AD246" s="42">
        <f t="shared" si="24"/>
        <v>0</v>
      </c>
      <c r="AE246" s="42">
        <f t="shared" si="24"/>
        <v>0</v>
      </c>
      <c r="AF246" s="42">
        <f t="shared" si="24"/>
        <v>27356365</v>
      </c>
    </row>
    <row r="247" spans="1:32" ht="15" outlineLevel="6">
      <c r="A247" s="23">
        <v>230</v>
      </c>
      <c r="B247" s="19" t="s">
        <v>354</v>
      </c>
      <c r="C247" s="87" t="s">
        <v>3</v>
      </c>
      <c r="D247" s="20" t="s">
        <v>194</v>
      </c>
      <c r="E247" s="20">
        <v>7001813001</v>
      </c>
      <c r="F247" s="20" t="s">
        <v>6</v>
      </c>
      <c r="G247" s="21"/>
      <c r="H247" s="21"/>
      <c r="I247" s="21"/>
      <c r="J247" s="21"/>
      <c r="K247" s="26">
        <v>0</v>
      </c>
      <c r="L247" s="22">
        <f>L248</f>
        <v>275900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37">
        <v>0</v>
      </c>
      <c r="AE247" s="22">
        <v>0</v>
      </c>
      <c r="AF247" s="38">
        <f>AF248</f>
        <v>275900</v>
      </c>
    </row>
    <row r="248" spans="1:32" ht="25.5" outlineLevel="5">
      <c r="A248" s="23">
        <v>231</v>
      </c>
      <c r="B248" s="19" t="s">
        <v>355</v>
      </c>
      <c r="C248" s="87" t="s">
        <v>3</v>
      </c>
      <c r="D248" s="20" t="s">
        <v>194</v>
      </c>
      <c r="E248" s="20">
        <v>7001813001</v>
      </c>
      <c r="F248" s="20" t="s">
        <v>195</v>
      </c>
      <c r="G248" s="21"/>
      <c r="H248" s="21"/>
      <c r="I248" s="21"/>
      <c r="J248" s="21"/>
      <c r="K248" s="26">
        <v>0</v>
      </c>
      <c r="L248" s="22">
        <v>275900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37">
        <v>0</v>
      </c>
      <c r="AE248" s="22">
        <v>0</v>
      </c>
      <c r="AF248" s="38">
        <v>275900</v>
      </c>
    </row>
    <row r="249" spans="1:32" ht="25.5" outlineLevel="6">
      <c r="A249" s="23">
        <v>232</v>
      </c>
      <c r="B249" s="19" t="s">
        <v>356</v>
      </c>
      <c r="C249" s="87" t="s">
        <v>3</v>
      </c>
      <c r="D249" s="20" t="s">
        <v>194</v>
      </c>
      <c r="E249" s="20">
        <v>7001813002</v>
      </c>
      <c r="F249" s="20" t="s">
        <v>6</v>
      </c>
      <c r="G249" s="21"/>
      <c r="H249" s="21"/>
      <c r="I249" s="21"/>
      <c r="J249" s="21"/>
      <c r="K249" s="26">
        <v>0</v>
      </c>
      <c r="L249" s="22">
        <f>L250</f>
        <v>64000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37">
        <v>0</v>
      </c>
      <c r="AE249" s="22">
        <v>0</v>
      </c>
      <c r="AF249" s="38">
        <f>AF250</f>
        <v>64000</v>
      </c>
    </row>
    <row r="250" spans="1:32" ht="25.5" outlineLevel="5">
      <c r="A250" s="23">
        <v>233</v>
      </c>
      <c r="B250" s="19" t="s">
        <v>355</v>
      </c>
      <c r="C250" s="87" t="s">
        <v>3</v>
      </c>
      <c r="D250" s="20" t="s">
        <v>194</v>
      </c>
      <c r="E250" s="20">
        <v>7001813002</v>
      </c>
      <c r="F250" s="20" t="s">
        <v>195</v>
      </c>
      <c r="G250" s="21"/>
      <c r="H250" s="21"/>
      <c r="I250" s="21"/>
      <c r="J250" s="21"/>
      <c r="K250" s="26">
        <v>0</v>
      </c>
      <c r="L250" s="22">
        <v>64000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37">
        <v>0</v>
      </c>
      <c r="AE250" s="22">
        <v>0</v>
      </c>
      <c r="AF250" s="38">
        <v>64000</v>
      </c>
    </row>
    <row r="251" spans="1:32" ht="15.75" customHeight="1" outlineLevel="6">
      <c r="A251" s="23">
        <v>234</v>
      </c>
      <c r="B251" s="19" t="s">
        <v>357</v>
      </c>
      <c r="C251" s="87" t="s">
        <v>3</v>
      </c>
      <c r="D251" s="20" t="s">
        <v>194</v>
      </c>
      <c r="E251" s="20">
        <v>7001813003</v>
      </c>
      <c r="F251" s="20" t="s">
        <v>6</v>
      </c>
      <c r="G251" s="21"/>
      <c r="H251" s="21"/>
      <c r="I251" s="21"/>
      <c r="J251" s="21"/>
      <c r="K251" s="26">
        <v>0</v>
      </c>
      <c r="L251" s="22">
        <f>L252</f>
        <v>360100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37">
        <v>0</v>
      </c>
      <c r="AE251" s="22">
        <v>0</v>
      </c>
      <c r="AF251" s="38">
        <f>AF252</f>
        <v>360100</v>
      </c>
    </row>
    <row r="252" spans="1:32" ht="25.5" outlineLevel="6">
      <c r="A252" s="23">
        <v>235</v>
      </c>
      <c r="B252" s="19" t="s">
        <v>355</v>
      </c>
      <c r="C252" s="87" t="s">
        <v>3</v>
      </c>
      <c r="D252" s="20" t="s">
        <v>194</v>
      </c>
      <c r="E252" s="20">
        <v>7001813003</v>
      </c>
      <c r="F252" s="20" t="s">
        <v>195</v>
      </c>
      <c r="G252" s="21"/>
      <c r="H252" s="21"/>
      <c r="I252" s="21"/>
      <c r="J252" s="21"/>
      <c r="K252" s="26">
        <v>0</v>
      </c>
      <c r="L252" s="22">
        <v>360100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37">
        <v>0</v>
      </c>
      <c r="AE252" s="22">
        <v>0</v>
      </c>
      <c r="AF252" s="38">
        <v>360100</v>
      </c>
    </row>
    <row r="253" spans="1:32" ht="153.75" customHeight="1" outlineLevel="5">
      <c r="A253" s="23">
        <v>236</v>
      </c>
      <c r="B253" s="19" t="s">
        <v>358</v>
      </c>
      <c r="C253" s="87" t="s">
        <v>3</v>
      </c>
      <c r="D253" s="20" t="s">
        <v>194</v>
      </c>
      <c r="E253" s="20">
        <v>7002052500</v>
      </c>
      <c r="F253" s="20" t="s">
        <v>6</v>
      </c>
      <c r="G253" s="21"/>
      <c r="H253" s="21"/>
      <c r="I253" s="21"/>
      <c r="J253" s="21"/>
      <c r="K253" s="26">
        <v>0</v>
      </c>
      <c r="L253" s="22">
        <f>L254+L255</f>
        <v>6910000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37">
        <v>0</v>
      </c>
      <c r="AE253" s="22">
        <v>0</v>
      </c>
      <c r="AF253" s="38">
        <f>AF254+AF255</f>
        <v>6910000</v>
      </c>
    </row>
    <row r="254" spans="1:32" ht="25.5" customHeight="1" outlineLevel="6">
      <c r="A254" s="23">
        <v>237</v>
      </c>
      <c r="B254" s="19" t="s">
        <v>324</v>
      </c>
      <c r="C254" s="87" t="s">
        <v>3</v>
      </c>
      <c r="D254" s="20" t="s">
        <v>194</v>
      </c>
      <c r="E254" s="20">
        <v>7002052500</v>
      </c>
      <c r="F254" s="20" t="s">
        <v>15</v>
      </c>
      <c r="G254" s="21"/>
      <c r="H254" s="21"/>
      <c r="I254" s="21"/>
      <c r="J254" s="21"/>
      <c r="K254" s="26">
        <v>0</v>
      </c>
      <c r="L254" s="22">
        <f>80000+37000</f>
        <v>117000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37">
        <v>0</v>
      </c>
      <c r="AE254" s="22">
        <v>0</v>
      </c>
      <c r="AF254" s="22">
        <f>80000+37000</f>
        <v>117000</v>
      </c>
    </row>
    <row r="255" spans="1:32" ht="25.5" outlineLevel="6">
      <c r="A255" s="23">
        <v>238</v>
      </c>
      <c r="B255" s="19" t="s">
        <v>355</v>
      </c>
      <c r="C255" s="87" t="s">
        <v>3</v>
      </c>
      <c r="D255" s="20" t="s">
        <v>194</v>
      </c>
      <c r="E255" s="20">
        <v>7002052500</v>
      </c>
      <c r="F255" s="20" t="s">
        <v>195</v>
      </c>
      <c r="G255" s="21"/>
      <c r="H255" s="21"/>
      <c r="I255" s="21"/>
      <c r="J255" s="21"/>
      <c r="K255" s="26">
        <v>0</v>
      </c>
      <c r="L255" s="22">
        <f>6693000+100000</f>
        <v>6793000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37">
        <v>0</v>
      </c>
      <c r="AE255" s="22">
        <v>0</v>
      </c>
      <c r="AF255" s="22">
        <f>6693000+100000</f>
        <v>6793000</v>
      </c>
    </row>
    <row r="256" spans="1:32" ht="139.5" customHeight="1" outlineLevel="5">
      <c r="A256" s="23">
        <v>239</v>
      </c>
      <c r="B256" s="19" t="s">
        <v>359</v>
      </c>
      <c r="C256" s="87" t="s">
        <v>3</v>
      </c>
      <c r="D256" s="20" t="s">
        <v>194</v>
      </c>
      <c r="E256" s="20">
        <v>7002149200</v>
      </c>
      <c r="F256" s="20" t="s">
        <v>6</v>
      </c>
      <c r="G256" s="21"/>
      <c r="H256" s="21"/>
      <c r="I256" s="21"/>
      <c r="J256" s="21"/>
      <c r="K256" s="26">
        <v>0</v>
      </c>
      <c r="L256" s="22">
        <f>L257+L258</f>
        <v>12844500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37">
        <v>0</v>
      </c>
      <c r="AE256" s="22">
        <v>0</v>
      </c>
      <c r="AF256" s="38">
        <f>AF257+AF258</f>
        <v>12844500</v>
      </c>
    </row>
    <row r="257" spans="1:32" ht="24.75" customHeight="1" outlineLevel="6">
      <c r="A257" s="23">
        <v>240</v>
      </c>
      <c r="B257" s="19" t="s">
        <v>324</v>
      </c>
      <c r="C257" s="87" t="s">
        <v>3</v>
      </c>
      <c r="D257" s="20" t="s">
        <v>194</v>
      </c>
      <c r="E257" s="20">
        <v>7002149200</v>
      </c>
      <c r="F257" s="20" t="s">
        <v>15</v>
      </c>
      <c r="G257" s="21"/>
      <c r="H257" s="21"/>
      <c r="I257" s="21"/>
      <c r="J257" s="21"/>
      <c r="K257" s="26">
        <v>0</v>
      </c>
      <c r="L257" s="22">
        <v>120000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37">
        <v>0</v>
      </c>
      <c r="AE257" s="22">
        <v>0</v>
      </c>
      <c r="AF257" s="38">
        <v>120000</v>
      </c>
    </row>
    <row r="258" spans="1:32" ht="25.5" outlineLevel="6">
      <c r="A258" s="23">
        <v>241</v>
      </c>
      <c r="B258" s="19" t="s">
        <v>355</v>
      </c>
      <c r="C258" s="87" t="s">
        <v>3</v>
      </c>
      <c r="D258" s="20" t="s">
        <v>194</v>
      </c>
      <c r="E258" s="20">
        <v>7002149200</v>
      </c>
      <c r="F258" s="20" t="s">
        <v>195</v>
      </c>
      <c r="G258" s="21"/>
      <c r="H258" s="21"/>
      <c r="I258" s="21"/>
      <c r="J258" s="21"/>
      <c r="K258" s="26">
        <v>0</v>
      </c>
      <c r="L258" s="22">
        <v>12724500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37">
        <v>0</v>
      </c>
      <c r="AE258" s="22">
        <v>0</v>
      </c>
      <c r="AF258" s="38">
        <v>12724500</v>
      </c>
    </row>
    <row r="259" spans="1:32" ht="52.5" customHeight="1" outlineLevel="3">
      <c r="A259" s="23">
        <v>242</v>
      </c>
      <c r="B259" s="19" t="s">
        <v>360</v>
      </c>
      <c r="C259" s="87" t="s">
        <v>3</v>
      </c>
      <c r="D259" s="20" t="s">
        <v>194</v>
      </c>
      <c r="E259" s="20">
        <v>7002249100</v>
      </c>
      <c r="F259" s="20" t="s">
        <v>6</v>
      </c>
      <c r="G259" s="21"/>
      <c r="H259" s="21"/>
      <c r="I259" s="21"/>
      <c r="J259" s="21"/>
      <c r="K259" s="26">
        <v>0</v>
      </c>
      <c r="L259" s="22">
        <f>L260+L261</f>
        <v>6901865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37">
        <v>0</v>
      </c>
      <c r="AE259" s="22">
        <v>0</v>
      </c>
      <c r="AF259" s="38">
        <f>AF260+AF261</f>
        <v>6901865</v>
      </c>
    </row>
    <row r="260" spans="1:32" ht="27" customHeight="1" outlineLevel="4">
      <c r="A260" s="23">
        <v>243</v>
      </c>
      <c r="B260" s="19" t="s">
        <v>324</v>
      </c>
      <c r="C260" s="87" t="s">
        <v>3</v>
      </c>
      <c r="D260" s="20" t="s">
        <v>194</v>
      </c>
      <c r="E260" s="20">
        <v>7002249100</v>
      </c>
      <c r="F260" s="20" t="s">
        <v>15</v>
      </c>
      <c r="G260" s="21"/>
      <c r="H260" s="21"/>
      <c r="I260" s="21"/>
      <c r="J260" s="21"/>
      <c r="K260" s="26">
        <v>0</v>
      </c>
      <c r="L260" s="22">
        <v>120000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37">
        <v>0</v>
      </c>
      <c r="AE260" s="22">
        <v>0</v>
      </c>
      <c r="AF260" s="38">
        <v>120000</v>
      </c>
    </row>
    <row r="261" spans="1:32" ht="25.5" outlineLevel="5">
      <c r="A261" s="23">
        <v>244</v>
      </c>
      <c r="B261" s="19" t="s">
        <v>355</v>
      </c>
      <c r="C261" s="87" t="s">
        <v>3</v>
      </c>
      <c r="D261" s="20" t="s">
        <v>194</v>
      </c>
      <c r="E261" s="20">
        <v>7002249100</v>
      </c>
      <c r="F261" s="20" t="s">
        <v>195</v>
      </c>
      <c r="G261" s="21"/>
      <c r="H261" s="21"/>
      <c r="I261" s="21"/>
      <c r="J261" s="21"/>
      <c r="K261" s="26">
        <v>0</v>
      </c>
      <c r="L261" s="22">
        <v>6781865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37">
        <v>0</v>
      </c>
      <c r="AE261" s="22">
        <v>0</v>
      </c>
      <c r="AF261" s="38">
        <v>6781865</v>
      </c>
    </row>
    <row r="262" spans="1:32" ht="15" outlineLevel="6">
      <c r="A262" s="23">
        <v>245</v>
      </c>
      <c r="B262" s="18" t="s">
        <v>292</v>
      </c>
      <c r="C262" s="87" t="s">
        <v>3</v>
      </c>
      <c r="D262" s="15" t="s">
        <v>199</v>
      </c>
      <c r="E262" s="15" t="s">
        <v>5</v>
      </c>
      <c r="F262" s="15" t="s">
        <v>6</v>
      </c>
      <c r="G262" s="16"/>
      <c r="H262" s="16"/>
      <c r="I262" s="16"/>
      <c r="J262" s="16"/>
      <c r="K262" s="25">
        <v>0</v>
      </c>
      <c r="L262" s="17">
        <f>L263</f>
        <v>1587635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05">
        <v>0</v>
      </c>
      <c r="AE262" s="17">
        <v>0</v>
      </c>
      <c r="AF262" s="106">
        <f>AF263</f>
        <v>1587635</v>
      </c>
    </row>
    <row r="263" spans="1:32" s="6" customFormat="1" ht="14.25" outlineLevel="2">
      <c r="A263" s="23">
        <v>246</v>
      </c>
      <c r="B263" s="102" t="s">
        <v>341</v>
      </c>
      <c r="C263" s="87" t="s">
        <v>3</v>
      </c>
      <c r="D263" s="39" t="s">
        <v>199</v>
      </c>
      <c r="E263" s="39">
        <v>7000000000</v>
      </c>
      <c r="F263" s="39" t="s">
        <v>6</v>
      </c>
      <c r="G263" s="40"/>
      <c r="H263" s="40"/>
      <c r="I263" s="40"/>
      <c r="J263" s="40"/>
      <c r="K263" s="41">
        <v>0</v>
      </c>
      <c r="L263" s="42">
        <f>L264+L266+L268+L271</f>
        <v>1587635</v>
      </c>
      <c r="M263" s="42">
        <f aca="true" t="shared" si="25" ref="M263:AF263">M264+M266+M268+M271</f>
        <v>0</v>
      </c>
      <c r="N263" s="42">
        <f t="shared" si="25"/>
        <v>0</v>
      </c>
      <c r="O263" s="42">
        <f t="shared" si="25"/>
        <v>0</v>
      </c>
      <c r="P263" s="42">
        <f t="shared" si="25"/>
        <v>0</v>
      </c>
      <c r="Q263" s="42">
        <f t="shared" si="25"/>
        <v>0</v>
      </c>
      <c r="R263" s="42">
        <f t="shared" si="25"/>
        <v>0</v>
      </c>
      <c r="S263" s="42">
        <f t="shared" si="25"/>
        <v>0</v>
      </c>
      <c r="T263" s="42">
        <f t="shared" si="25"/>
        <v>0</v>
      </c>
      <c r="U263" s="42">
        <f t="shared" si="25"/>
        <v>0</v>
      </c>
      <c r="V263" s="42">
        <f t="shared" si="25"/>
        <v>0</v>
      </c>
      <c r="W263" s="42">
        <f t="shared" si="25"/>
        <v>0</v>
      </c>
      <c r="X263" s="42">
        <f t="shared" si="25"/>
        <v>0</v>
      </c>
      <c r="Y263" s="42">
        <f t="shared" si="25"/>
        <v>0</v>
      </c>
      <c r="Z263" s="42">
        <f t="shared" si="25"/>
        <v>0</v>
      </c>
      <c r="AA263" s="42">
        <f t="shared" si="25"/>
        <v>0</v>
      </c>
      <c r="AB263" s="42">
        <f t="shared" si="25"/>
        <v>0</v>
      </c>
      <c r="AC263" s="42">
        <f t="shared" si="25"/>
        <v>0</v>
      </c>
      <c r="AD263" s="42">
        <f t="shared" si="25"/>
        <v>0</v>
      </c>
      <c r="AE263" s="42">
        <f t="shared" si="25"/>
        <v>0</v>
      </c>
      <c r="AF263" s="42">
        <f t="shared" si="25"/>
        <v>1587635</v>
      </c>
    </row>
    <row r="264" spans="1:32" ht="25.5" outlineLevel="3">
      <c r="A264" s="23">
        <v>247</v>
      </c>
      <c r="B264" s="102" t="s">
        <v>361</v>
      </c>
      <c r="C264" s="87" t="s">
        <v>3</v>
      </c>
      <c r="D264" s="39" t="s">
        <v>199</v>
      </c>
      <c r="E264" s="39">
        <v>7001813004</v>
      </c>
      <c r="F264" s="39" t="s">
        <v>6</v>
      </c>
      <c r="G264" s="40"/>
      <c r="H264" s="40"/>
      <c r="I264" s="40"/>
      <c r="J264" s="40"/>
      <c r="K264" s="41">
        <v>0</v>
      </c>
      <c r="L264" s="42">
        <f>L265</f>
        <v>50000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103">
        <v>0</v>
      </c>
      <c r="AE264" s="42">
        <v>0</v>
      </c>
      <c r="AF264" s="104">
        <f>AF265</f>
        <v>50000</v>
      </c>
    </row>
    <row r="265" spans="1:32" ht="38.25" outlineLevel="4">
      <c r="A265" s="23">
        <v>248</v>
      </c>
      <c r="B265" s="102" t="s">
        <v>324</v>
      </c>
      <c r="C265" s="87" t="s">
        <v>3</v>
      </c>
      <c r="D265" s="39" t="s">
        <v>199</v>
      </c>
      <c r="E265" s="39">
        <v>7001813004</v>
      </c>
      <c r="F265" s="39" t="s">
        <v>15</v>
      </c>
      <c r="G265" s="40"/>
      <c r="H265" s="40"/>
      <c r="I265" s="40"/>
      <c r="J265" s="40"/>
      <c r="K265" s="41">
        <v>0</v>
      </c>
      <c r="L265" s="42">
        <v>50000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103">
        <v>0</v>
      </c>
      <c r="AE265" s="42">
        <v>0</v>
      </c>
      <c r="AF265" s="104">
        <v>50000</v>
      </c>
    </row>
    <row r="266" spans="1:32" ht="38.25" outlineLevel="5">
      <c r="A266" s="23">
        <v>249</v>
      </c>
      <c r="B266" s="102" t="s">
        <v>362</v>
      </c>
      <c r="C266" s="87" t="s">
        <v>3</v>
      </c>
      <c r="D266" s="39" t="s">
        <v>199</v>
      </c>
      <c r="E266" s="39">
        <v>7001913000</v>
      </c>
      <c r="F266" s="39" t="s">
        <v>6</v>
      </c>
      <c r="G266" s="40"/>
      <c r="H266" s="40"/>
      <c r="I266" s="40"/>
      <c r="J266" s="40"/>
      <c r="K266" s="41">
        <v>0</v>
      </c>
      <c r="L266" s="42">
        <f>L267</f>
        <v>69000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103">
        <v>0</v>
      </c>
      <c r="AE266" s="42">
        <v>0</v>
      </c>
      <c r="AF266" s="104">
        <f>AF267</f>
        <v>69000</v>
      </c>
    </row>
    <row r="267" spans="1:32" ht="26.25" customHeight="1" outlineLevel="6">
      <c r="A267" s="23">
        <v>250</v>
      </c>
      <c r="B267" s="19" t="s">
        <v>324</v>
      </c>
      <c r="C267" s="87" t="s">
        <v>3</v>
      </c>
      <c r="D267" s="20" t="s">
        <v>199</v>
      </c>
      <c r="E267" s="20">
        <v>7001913000</v>
      </c>
      <c r="F267" s="20" t="s">
        <v>15</v>
      </c>
      <c r="G267" s="21"/>
      <c r="H267" s="21"/>
      <c r="I267" s="21"/>
      <c r="J267" s="21"/>
      <c r="K267" s="26">
        <v>0</v>
      </c>
      <c r="L267" s="22">
        <v>69000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37">
        <v>0</v>
      </c>
      <c r="AE267" s="22">
        <v>0</v>
      </c>
      <c r="AF267" s="38">
        <v>69000</v>
      </c>
    </row>
    <row r="268" spans="1:32" ht="178.5" outlineLevel="4">
      <c r="A268" s="23">
        <v>251</v>
      </c>
      <c r="B268" s="19" t="s">
        <v>359</v>
      </c>
      <c r="C268" s="87" t="s">
        <v>3</v>
      </c>
      <c r="D268" s="20" t="s">
        <v>199</v>
      </c>
      <c r="E268" s="20">
        <v>7002149200</v>
      </c>
      <c r="F268" s="20" t="s">
        <v>6</v>
      </c>
      <c r="G268" s="21"/>
      <c r="H268" s="21"/>
      <c r="I268" s="21"/>
      <c r="J268" s="21"/>
      <c r="K268" s="26">
        <v>0</v>
      </c>
      <c r="L268" s="22">
        <f>L269+L270</f>
        <v>930500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37">
        <v>0</v>
      </c>
      <c r="AE268" s="22">
        <v>0</v>
      </c>
      <c r="AF268" s="38">
        <f>AF269+AF270</f>
        <v>930500</v>
      </c>
    </row>
    <row r="269" spans="1:32" ht="25.5" outlineLevel="5">
      <c r="A269" s="23">
        <v>252</v>
      </c>
      <c r="B269" s="19" t="s">
        <v>327</v>
      </c>
      <c r="C269" s="87" t="s">
        <v>3</v>
      </c>
      <c r="D269" s="20" t="s">
        <v>199</v>
      </c>
      <c r="E269" s="20">
        <v>7002149200</v>
      </c>
      <c r="F269" s="20" t="s">
        <v>11</v>
      </c>
      <c r="G269" s="21"/>
      <c r="H269" s="21"/>
      <c r="I269" s="21"/>
      <c r="J269" s="21"/>
      <c r="K269" s="26">
        <v>0</v>
      </c>
      <c r="L269" s="22">
        <v>421500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37">
        <v>0</v>
      </c>
      <c r="AE269" s="22">
        <v>0</v>
      </c>
      <c r="AF269" s="38">
        <v>421500</v>
      </c>
    </row>
    <row r="270" spans="1:32" ht="27" customHeight="1" outlineLevel="6">
      <c r="A270" s="23">
        <v>253</v>
      </c>
      <c r="B270" s="19" t="s">
        <v>324</v>
      </c>
      <c r="C270" s="87" t="s">
        <v>3</v>
      </c>
      <c r="D270" s="20" t="s">
        <v>199</v>
      </c>
      <c r="E270" s="20">
        <v>7002149200</v>
      </c>
      <c r="F270" s="20" t="s">
        <v>15</v>
      </c>
      <c r="G270" s="21"/>
      <c r="H270" s="21"/>
      <c r="I270" s="21"/>
      <c r="J270" s="21"/>
      <c r="K270" s="26">
        <v>0</v>
      </c>
      <c r="L270" s="22">
        <v>509000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37">
        <v>0</v>
      </c>
      <c r="AE270" s="22">
        <v>0</v>
      </c>
      <c r="AF270" s="38">
        <v>509000</v>
      </c>
    </row>
    <row r="271" spans="1:32" ht="144" customHeight="1" outlineLevel="5">
      <c r="A271" s="23">
        <v>254</v>
      </c>
      <c r="B271" s="19" t="s">
        <v>360</v>
      </c>
      <c r="C271" s="87" t="s">
        <v>3</v>
      </c>
      <c r="D271" s="20" t="s">
        <v>199</v>
      </c>
      <c r="E271" s="20">
        <v>7002249100</v>
      </c>
      <c r="F271" s="20" t="s">
        <v>6</v>
      </c>
      <c r="G271" s="21"/>
      <c r="H271" s="21"/>
      <c r="I271" s="21"/>
      <c r="J271" s="21"/>
      <c r="K271" s="26">
        <v>0</v>
      </c>
      <c r="L271" s="22">
        <f>L272+L273</f>
        <v>538135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37">
        <v>0</v>
      </c>
      <c r="AE271" s="22">
        <v>0</v>
      </c>
      <c r="AF271" s="38">
        <f>AF272+AF273</f>
        <v>538135</v>
      </c>
    </row>
    <row r="272" spans="1:32" ht="25.5" outlineLevel="6">
      <c r="A272" s="23">
        <v>255</v>
      </c>
      <c r="B272" s="19" t="s">
        <v>327</v>
      </c>
      <c r="C272" s="87" t="s">
        <v>3</v>
      </c>
      <c r="D272" s="20" t="s">
        <v>199</v>
      </c>
      <c r="E272" s="20">
        <v>7002249100</v>
      </c>
      <c r="F272" s="20" t="s">
        <v>11</v>
      </c>
      <c r="G272" s="21"/>
      <c r="H272" s="21"/>
      <c r="I272" s="21"/>
      <c r="J272" s="21"/>
      <c r="K272" s="26">
        <v>0</v>
      </c>
      <c r="L272" s="22">
        <v>237135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37">
        <v>0</v>
      </c>
      <c r="AE272" s="22">
        <v>0</v>
      </c>
      <c r="AF272" s="38">
        <v>237135</v>
      </c>
    </row>
    <row r="273" spans="1:32" ht="27.75" customHeight="1" outlineLevel="6">
      <c r="A273" s="23">
        <v>256</v>
      </c>
      <c r="B273" s="19" t="s">
        <v>324</v>
      </c>
      <c r="C273" s="87" t="s">
        <v>3</v>
      </c>
      <c r="D273" s="20" t="s">
        <v>199</v>
      </c>
      <c r="E273" s="20">
        <v>7002249100</v>
      </c>
      <c r="F273" s="20" t="s">
        <v>15</v>
      </c>
      <c r="G273" s="21"/>
      <c r="H273" s="21"/>
      <c r="I273" s="21"/>
      <c r="J273" s="21"/>
      <c r="K273" s="26">
        <v>0</v>
      </c>
      <c r="L273" s="22">
        <v>301000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37">
        <v>0</v>
      </c>
      <c r="AE273" s="22">
        <v>0</v>
      </c>
      <c r="AF273" s="38">
        <v>301000</v>
      </c>
    </row>
    <row r="274" spans="1:32" s="6" customFormat="1" ht="14.25" outlineLevel="1">
      <c r="A274" s="23">
        <v>257</v>
      </c>
      <c r="B274" s="80" t="s">
        <v>293</v>
      </c>
      <c r="C274" s="81" t="s">
        <v>3</v>
      </c>
      <c r="D274" s="81" t="s">
        <v>200</v>
      </c>
      <c r="E274" s="81" t="s">
        <v>5</v>
      </c>
      <c r="F274" s="81" t="s">
        <v>6</v>
      </c>
      <c r="G274" s="82"/>
      <c r="H274" s="82"/>
      <c r="I274" s="82"/>
      <c r="J274" s="82"/>
      <c r="K274" s="83">
        <v>0</v>
      </c>
      <c r="L274" s="83">
        <f>L275</f>
        <v>600000</v>
      </c>
      <c r="M274" s="83">
        <v>0</v>
      </c>
      <c r="N274" s="83">
        <v>0</v>
      </c>
      <c r="O274" s="83">
        <v>0</v>
      </c>
      <c r="P274" s="83">
        <v>0</v>
      </c>
      <c r="Q274" s="83">
        <v>0</v>
      </c>
      <c r="R274" s="83">
        <v>0</v>
      </c>
      <c r="S274" s="83">
        <v>0</v>
      </c>
      <c r="T274" s="83">
        <v>0</v>
      </c>
      <c r="U274" s="83">
        <v>0</v>
      </c>
      <c r="V274" s="83">
        <v>0</v>
      </c>
      <c r="W274" s="83">
        <v>0</v>
      </c>
      <c r="X274" s="83">
        <v>0</v>
      </c>
      <c r="Y274" s="83">
        <v>0</v>
      </c>
      <c r="Z274" s="83">
        <v>0</v>
      </c>
      <c r="AA274" s="83">
        <v>0</v>
      </c>
      <c r="AB274" s="83">
        <v>0</v>
      </c>
      <c r="AC274" s="83">
        <v>0</v>
      </c>
      <c r="AD274" s="84">
        <v>0</v>
      </c>
      <c r="AE274" s="83">
        <v>0</v>
      </c>
      <c r="AF274" s="85">
        <f>AF275</f>
        <v>600000</v>
      </c>
    </row>
    <row r="275" spans="1:32" s="6" customFormat="1" ht="14.25" outlineLevel="2">
      <c r="A275" s="23">
        <v>258</v>
      </c>
      <c r="B275" s="80" t="s">
        <v>294</v>
      </c>
      <c r="C275" s="81" t="s">
        <v>3</v>
      </c>
      <c r="D275" s="81" t="s">
        <v>201</v>
      </c>
      <c r="E275" s="81" t="s">
        <v>5</v>
      </c>
      <c r="F275" s="81" t="s">
        <v>6</v>
      </c>
      <c r="G275" s="82"/>
      <c r="H275" s="82"/>
      <c r="I275" s="82"/>
      <c r="J275" s="82"/>
      <c r="K275" s="83">
        <v>0</v>
      </c>
      <c r="L275" s="83">
        <f>L276</f>
        <v>600000</v>
      </c>
      <c r="M275" s="83">
        <v>0</v>
      </c>
      <c r="N275" s="83">
        <v>0</v>
      </c>
      <c r="O275" s="83">
        <v>0</v>
      </c>
      <c r="P275" s="83">
        <v>0</v>
      </c>
      <c r="Q275" s="83">
        <v>0</v>
      </c>
      <c r="R275" s="83">
        <v>0</v>
      </c>
      <c r="S275" s="83">
        <v>0</v>
      </c>
      <c r="T275" s="83">
        <v>0</v>
      </c>
      <c r="U275" s="83">
        <v>0</v>
      </c>
      <c r="V275" s="83">
        <v>0</v>
      </c>
      <c r="W275" s="83">
        <v>0</v>
      </c>
      <c r="X275" s="83">
        <v>0</v>
      </c>
      <c r="Y275" s="83">
        <v>0</v>
      </c>
      <c r="Z275" s="83">
        <v>0</v>
      </c>
      <c r="AA275" s="83">
        <v>0</v>
      </c>
      <c r="AB275" s="83">
        <v>0</v>
      </c>
      <c r="AC275" s="83">
        <v>0</v>
      </c>
      <c r="AD275" s="84">
        <v>0</v>
      </c>
      <c r="AE275" s="83">
        <v>0</v>
      </c>
      <c r="AF275" s="85">
        <f>AF276</f>
        <v>600000</v>
      </c>
    </row>
    <row r="276" spans="1:32" ht="39.75" customHeight="1" outlineLevel="3">
      <c r="A276" s="23">
        <v>259</v>
      </c>
      <c r="B276" s="86" t="s">
        <v>23</v>
      </c>
      <c r="C276" s="87" t="s">
        <v>3</v>
      </c>
      <c r="D276" s="87" t="s">
        <v>201</v>
      </c>
      <c r="E276" s="87" t="s">
        <v>24</v>
      </c>
      <c r="F276" s="87" t="s">
        <v>6</v>
      </c>
      <c r="G276" s="88"/>
      <c r="H276" s="88"/>
      <c r="I276" s="88"/>
      <c r="J276" s="88"/>
      <c r="K276" s="89">
        <v>0</v>
      </c>
      <c r="L276" s="89">
        <f>L277</f>
        <v>600000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9">
        <v>0</v>
      </c>
      <c r="AC276" s="89">
        <v>0</v>
      </c>
      <c r="AD276" s="90">
        <v>0</v>
      </c>
      <c r="AE276" s="89">
        <v>0</v>
      </c>
      <c r="AF276" s="91">
        <f>AF277</f>
        <v>600000</v>
      </c>
    </row>
    <row r="277" spans="1:32" ht="51" outlineLevel="5">
      <c r="A277" s="23">
        <v>260</v>
      </c>
      <c r="B277" s="86" t="s">
        <v>202</v>
      </c>
      <c r="C277" s="87" t="s">
        <v>3</v>
      </c>
      <c r="D277" s="87" t="s">
        <v>201</v>
      </c>
      <c r="E277" s="87" t="s">
        <v>203</v>
      </c>
      <c r="F277" s="87" t="s">
        <v>6</v>
      </c>
      <c r="G277" s="88"/>
      <c r="H277" s="88"/>
      <c r="I277" s="88"/>
      <c r="J277" s="88"/>
      <c r="K277" s="89">
        <v>0</v>
      </c>
      <c r="L277" s="89">
        <f>L278+L279</f>
        <v>600000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90">
        <v>0</v>
      </c>
      <c r="AE277" s="89">
        <v>0</v>
      </c>
      <c r="AF277" s="91">
        <f>AF278+AF279</f>
        <v>600000</v>
      </c>
    </row>
    <row r="278" spans="1:32" ht="27" customHeight="1" outlineLevel="6">
      <c r="A278" s="23">
        <v>261</v>
      </c>
      <c r="B278" s="86" t="s">
        <v>14</v>
      </c>
      <c r="C278" s="87" t="s">
        <v>3</v>
      </c>
      <c r="D278" s="87" t="s">
        <v>201</v>
      </c>
      <c r="E278" s="87" t="s">
        <v>203</v>
      </c>
      <c r="F278" s="87" t="s">
        <v>15</v>
      </c>
      <c r="G278" s="88"/>
      <c r="H278" s="88"/>
      <c r="I278" s="88"/>
      <c r="J278" s="88"/>
      <c r="K278" s="89">
        <v>0</v>
      </c>
      <c r="L278" s="89">
        <v>300000</v>
      </c>
      <c r="M278" s="89">
        <v>0</v>
      </c>
      <c r="N278" s="89">
        <v>0</v>
      </c>
      <c r="O278" s="89">
        <v>0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89">
        <v>0</v>
      </c>
      <c r="AD278" s="90">
        <v>0</v>
      </c>
      <c r="AE278" s="89">
        <v>0</v>
      </c>
      <c r="AF278" s="91">
        <v>300000</v>
      </c>
    </row>
    <row r="279" spans="1:32" ht="39.75" customHeight="1" outlineLevel="6">
      <c r="A279" s="23">
        <v>262</v>
      </c>
      <c r="B279" s="86" t="s">
        <v>90</v>
      </c>
      <c r="C279" s="87" t="s">
        <v>3</v>
      </c>
      <c r="D279" s="87" t="s">
        <v>201</v>
      </c>
      <c r="E279" s="87" t="s">
        <v>203</v>
      </c>
      <c r="F279" s="87" t="s">
        <v>91</v>
      </c>
      <c r="G279" s="88"/>
      <c r="H279" s="88"/>
      <c r="I279" s="88"/>
      <c r="J279" s="88"/>
      <c r="K279" s="89">
        <v>0</v>
      </c>
      <c r="L279" s="89">
        <v>300000</v>
      </c>
      <c r="M279" s="89">
        <v>300000</v>
      </c>
      <c r="N279" s="89">
        <v>300000</v>
      </c>
      <c r="O279" s="89">
        <v>300000</v>
      </c>
      <c r="P279" s="89">
        <v>300000</v>
      </c>
      <c r="Q279" s="89">
        <v>300000</v>
      </c>
      <c r="R279" s="89">
        <v>300000</v>
      </c>
      <c r="S279" s="89">
        <v>300000</v>
      </c>
      <c r="T279" s="89">
        <v>300000</v>
      </c>
      <c r="U279" s="89">
        <v>300000</v>
      </c>
      <c r="V279" s="89">
        <v>300000</v>
      </c>
      <c r="W279" s="89">
        <v>300000</v>
      </c>
      <c r="X279" s="89">
        <v>300000</v>
      </c>
      <c r="Y279" s="89">
        <v>300000</v>
      </c>
      <c r="Z279" s="89">
        <v>300000</v>
      </c>
      <c r="AA279" s="89">
        <v>300000</v>
      </c>
      <c r="AB279" s="89">
        <v>300000</v>
      </c>
      <c r="AC279" s="89">
        <v>300000</v>
      </c>
      <c r="AD279" s="89">
        <v>300000</v>
      </c>
      <c r="AE279" s="89">
        <v>300000</v>
      </c>
      <c r="AF279" s="89">
        <v>300000</v>
      </c>
    </row>
    <row r="280" spans="1:32" s="6" customFormat="1" ht="25.5">
      <c r="A280" s="23">
        <v>263</v>
      </c>
      <c r="B280" s="80" t="s">
        <v>295</v>
      </c>
      <c r="C280" s="81" t="s">
        <v>204</v>
      </c>
      <c r="D280" s="81" t="s">
        <v>4</v>
      </c>
      <c r="E280" s="81" t="s">
        <v>5</v>
      </c>
      <c r="F280" s="81" t="s">
        <v>6</v>
      </c>
      <c r="G280" s="82"/>
      <c r="H280" s="82"/>
      <c r="I280" s="82"/>
      <c r="J280" s="82"/>
      <c r="K280" s="83">
        <v>0</v>
      </c>
      <c r="L280" s="83">
        <f>L281+L295+L304</f>
        <v>3458700</v>
      </c>
      <c r="M280" s="83">
        <v>0</v>
      </c>
      <c r="N280" s="83">
        <v>0</v>
      </c>
      <c r="O280" s="83">
        <v>0</v>
      </c>
      <c r="P280" s="83">
        <v>0</v>
      </c>
      <c r="Q280" s="83">
        <v>0</v>
      </c>
      <c r="R280" s="83">
        <v>0</v>
      </c>
      <c r="S280" s="83">
        <v>0</v>
      </c>
      <c r="T280" s="83">
        <v>0</v>
      </c>
      <c r="U280" s="83">
        <v>0</v>
      </c>
      <c r="V280" s="83">
        <v>0</v>
      </c>
      <c r="W280" s="83">
        <v>0</v>
      </c>
      <c r="X280" s="83">
        <v>0</v>
      </c>
      <c r="Y280" s="83">
        <v>0</v>
      </c>
      <c r="Z280" s="83">
        <v>0</v>
      </c>
      <c r="AA280" s="83">
        <v>0</v>
      </c>
      <c r="AB280" s="83">
        <v>0</v>
      </c>
      <c r="AC280" s="83">
        <v>0</v>
      </c>
      <c r="AD280" s="84">
        <v>0</v>
      </c>
      <c r="AE280" s="83">
        <v>0</v>
      </c>
      <c r="AF280" s="85">
        <f>AF281+AF295+AF304</f>
        <v>3440670</v>
      </c>
    </row>
    <row r="281" spans="1:32" s="6" customFormat="1" ht="14.25" outlineLevel="1">
      <c r="A281" s="23">
        <v>264</v>
      </c>
      <c r="B281" s="80" t="s">
        <v>261</v>
      </c>
      <c r="C281" s="81" t="s">
        <v>204</v>
      </c>
      <c r="D281" s="81" t="s">
        <v>7</v>
      </c>
      <c r="E281" s="81" t="s">
        <v>5</v>
      </c>
      <c r="F281" s="81" t="s">
        <v>6</v>
      </c>
      <c r="G281" s="82"/>
      <c r="H281" s="82"/>
      <c r="I281" s="82"/>
      <c r="J281" s="82"/>
      <c r="K281" s="83">
        <v>0</v>
      </c>
      <c r="L281" s="83">
        <f>L282</f>
        <v>2790100</v>
      </c>
      <c r="M281" s="83">
        <v>0</v>
      </c>
      <c r="N281" s="83">
        <v>0</v>
      </c>
      <c r="O281" s="83">
        <v>0</v>
      </c>
      <c r="P281" s="83">
        <v>0</v>
      </c>
      <c r="Q281" s="83">
        <v>0</v>
      </c>
      <c r="R281" s="83">
        <v>0</v>
      </c>
      <c r="S281" s="83">
        <v>0</v>
      </c>
      <c r="T281" s="83">
        <v>0</v>
      </c>
      <c r="U281" s="83">
        <v>0</v>
      </c>
      <c r="V281" s="83">
        <v>0</v>
      </c>
      <c r="W281" s="83">
        <v>0</v>
      </c>
      <c r="X281" s="83">
        <v>0</v>
      </c>
      <c r="Y281" s="83">
        <v>0</v>
      </c>
      <c r="Z281" s="83">
        <v>0</v>
      </c>
      <c r="AA281" s="83">
        <v>0</v>
      </c>
      <c r="AB281" s="83">
        <v>0</v>
      </c>
      <c r="AC281" s="83">
        <v>0</v>
      </c>
      <c r="AD281" s="84">
        <v>0</v>
      </c>
      <c r="AE281" s="83">
        <v>0</v>
      </c>
      <c r="AF281" s="85">
        <f>AF282</f>
        <v>2790100</v>
      </c>
    </row>
    <row r="282" spans="1:32" s="6" customFormat="1" ht="14.25" outlineLevel="2">
      <c r="A282" s="23">
        <v>265</v>
      </c>
      <c r="B282" s="80" t="s">
        <v>265</v>
      </c>
      <c r="C282" s="81" t="s">
        <v>204</v>
      </c>
      <c r="D282" s="81" t="s">
        <v>22</v>
      </c>
      <c r="E282" s="81" t="s">
        <v>5</v>
      </c>
      <c r="F282" s="81" t="s">
        <v>6</v>
      </c>
      <c r="G282" s="82"/>
      <c r="H282" s="82"/>
      <c r="I282" s="82"/>
      <c r="J282" s="82"/>
      <c r="K282" s="83">
        <v>0</v>
      </c>
      <c r="L282" s="83">
        <f>L283+L286+L292</f>
        <v>2790100</v>
      </c>
      <c r="M282" s="83">
        <v>0</v>
      </c>
      <c r="N282" s="83">
        <v>0</v>
      </c>
      <c r="O282" s="83">
        <v>0</v>
      </c>
      <c r="P282" s="83">
        <v>0</v>
      </c>
      <c r="Q282" s="83">
        <v>0</v>
      </c>
      <c r="R282" s="83">
        <v>0</v>
      </c>
      <c r="S282" s="83">
        <v>0</v>
      </c>
      <c r="T282" s="83">
        <v>0</v>
      </c>
      <c r="U282" s="83">
        <v>0</v>
      </c>
      <c r="V282" s="83">
        <v>0</v>
      </c>
      <c r="W282" s="83">
        <v>0</v>
      </c>
      <c r="X282" s="83">
        <v>0</v>
      </c>
      <c r="Y282" s="83">
        <v>0</v>
      </c>
      <c r="Z282" s="83">
        <v>0</v>
      </c>
      <c r="AA282" s="83">
        <v>0</v>
      </c>
      <c r="AB282" s="83">
        <v>0</v>
      </c>
      <c r="AC282" s="83">
        <v>0</v>
      </c>
      <c r="AD282" s="84">
        <v>0</v>
      </c>
      <c r="AE282" s="83">
        <v>0</v>
      </c>
      <c r="AF282" s="85">
        <f>AF283+AF286+AF292</f>
        <v>2790100</v>
      </c>
    </row>
    <row r="283" spans="1:32" ht="40.5" customHeight="1" outlineLevel="3">
      <c r="A283" s="23">
        <v>266</v>
      </c>
      <c r="B283" s="86" t="s">
        <v>23</v>
      </c>
      <c r="C283" s="87" t="s">
        <v>204</v>
      </c>
      <c r="D283" s="87" t="s">
        <v>22</v>
      </c>
      <c r="E283" s="87" t="s">
        <v>24</v>
      </c>
      <c r="F283" s="87" t="s">
        <v>6</v>
      </c>
      <c r="G283" s="88"/>
      <c r="H283" s="88"/>
      <c r="I283" s="88"/>
      <c r="J283" s="88"/>
      <c r="K283" s="89">
        <v>0</v>
      </c>
      <c r="L283" s="89">
        <f>L284</f>
        <v>10500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0</v>
      </c>
      <c r="AB283" s="89">
        <v>0</v>
      </c>
      <c r="AC283" s="89">
        <v>0</v>
      </c>
      <c r="AD283" s="90">
        <v>0</v>
      </c>
      <c r="AE283" s="89">
        <v>0</v>
      </c>
      <c r="AF283" s="91">
        <f>AF284</f>
        <v>10500</v>
      </c>
    </row>
    <row r="284" spans="1:32" ht="25.5" outlineLevel="5">
      <c r="A284" s="23">
        <v>267</v>
      </c>
      <c r="B284" s="86" t="s">
        <v>25</v>
      </c>
      <c r="C284" s="87" t="s">
        <v>204</v>
      </c>
      <c r="D284" s="87" t="s">
        <v>22</v>
      </c>
      <c r="E284" s="87" t="s">
        <v>26</v>
      </c>
      <c r="F284" s="87" t="s">
        <v>6</v>
      </c>
      <c r="G284" s="88"/>
      <c r="H284" s="88"/>
      <c r="I284" s="88"/>
      <c r="J284" s="88"/>
      <c r="K284" s="89">
        <v>0</v>
      </c>
      <c r="L284" s="89">
        <f>L285</f>
        <v>10500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</v>
      </c>
      <c r="X284" s="89">
        <v>0</v>
      </c>
      <c r="Y284" s="89">
        <v>0</v>
      </c>
      <c r="Z284" s="89">
        <v>0</v>
      </c>
      <c r="AA284" s="89">
        <v>0</v>
      </c>
      <c r="AB284" s="89">
        <v>0</v>
      </c>
      <c r="AC284" s="89">
        <v>0</v>
      </c>
      <c r="AD284" s="90">
        <v>0</v>
      </c>
      <c r="AE284" s="89">
        <v>0</v>
      </c>
      <c r="AF284" s="91">
        <f>AF285</f>
        <v>10500</v>
      </c>
    </row>
    <row r="285" spans="1:32" ht="25.5" outlineLevel="6">
      <c r="A285" s="23">
        <v>268</v>
      </c>
      <c r="B285" s="86" t="s">
        <v>10</v>
      </c>
      <c r="C285" s="87" t="s">
        <v>204</v>
      </c>
      <c r="D285" s="87" t="s">
        <v>22</v>
      </c>
      <c r="E285" s="87" t="s">
        <v>26</v>
      </c>
      <c r="F285" s="87" t="s">
        <v>11</v>
      </c>
      <c r="G285" s="88"/>
      <c r="H285" s="88"/>
      <c r="I285" s="88"/>
      <c r="J285" s="88"/>
      <c r="K285" s="89">
        <v>0</v>
      </c>
      <c r="L285" s="89">
        <v>10500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9">
        <v>0</v>
      </c>
      <c r="AC285" s="89">
        <v>0</v>
      </c>
      <c r="AD285" s="90">
        <v>0</v>
      </c>
      <c r="AE285" s="89">
        <v>0</v>
      </c>
      <c r="AF285" s="91">
        <v>10500</v>
      </c>
    </row>
    <row r="286" spans="1:32" ht="51" outlineLevel="3">
      <c r="A286" s="23">
        <v>269</v>
      </c>
      <c r="B286" s="86" t="s">
        <v>205</v>
      </c>
      <c r="C286" s="87" t="s">
        <v>204</v>
      </c>
      <c r="D286" s="87" t="s">
        <v>22</v>
      </c>
      <c r="E286" s="87" t="s">
        <v>206</v>
      </c>
      <c r="F286" s="87" t="s">
        <v>6</v>
      </c>
      <c r="G286" s="88"/>
      <c r="H286" s="88"/>
      <c r="I286" s="88"/>
      <c r="J286" s="88"/>
      <c r="K286" s="89">
        <v>0</v>
      </c>
      <c r="L286" s="89">
        <f>L287</f>
        <v>1895000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0</v>
      </c>
      <c r="U286" s="89">
        <v>0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9">
        <v>0</v>
      </c>
      <c r="AC286" s="89">
        <v>0</v>
      </c>
      <c r="AD286" s="90">
        <v>0</v>
      </c>
      <c r="AE286" s="89">
        <v>0</v>
      </c>
      <c r="AF286" s="91">
        <f>AF287</f>
        <v>1895000</v>
      </c>
    </row>
    <row r="287" spans="1:32" ht="63.75" outlineLevel="4">
      <c r="A287" s="23">
        <v>270</v>
      </c>
      <c r="B287" s="86" t="s">
        <v>207</v>
      </c>
      <c r="C287" s="87" t="s">
        <v>204</v>
      </c>
      <c r="D287" s="87" t="s">
        <v>22</v>
      </c>
      <c r="E287" s="87" t="s">
        <v>208</v>
      </c>
      <c r="F287" s="87" t="s">
        <v>6</v>
      </c>
      <c r="G287" s="88"/>
      <c r="H287" s="88"/>
      <c r="I287" s="88"/>
      <c r="J287" s="88"/>
      <c r="K287" s="89">
        <v>0</v>
      </c>
      <c r="L287" s="89">
        <f>L288</f>
        <v>1895000</v>
      </c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9">
        <v>0</v>
      </c>
      <c r="AC287" s="89">
        <v>0</v>
      </c>
      <c r="AD287" s="90">
        <v>0</v>
      </c>
      <c r="AE287" s="89">
        <v>0</v>
      </c>
      <c r="AF287" s="91">
        <f>AF288</f>
        <v>1895000</v>
      </c>
    </row>
    <row r="288" spans="1:32" ht="25.5" outlineLevel="5">
      <c r="A288" s="23">
        <v>271</v>
      </c>
      <c r="B288" s="86" t="s">
        <v>13</v>
      </c>
      <c r="C288" s="87" t="s">
        <v>204</v>
      </c>
      <c r="D288" s="87" t="s">
        <v>22</v>
      </c>
      <c r="E288" s="87" t="s">
        <v>209</v>
      </c>
      <c r="F288" s="87" t="s">
        <v>6</v>
      </c>
      <c r="G288" s="88"/>
      <c r="H288" s="88"/>
      <c r="I288" s="88"/>
      <c r="J288" s="88"/>
      <c r="K288" s="89">
        <v>0</v>
      </c>
      <c r="L288" s="89">
        <f>L289+L290+L291</f>
        <v>1895000</v>
      </c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9">
        <v>0</v>
      </c>
      <c r="AC288" s="89">
        <v>0</v>
      </c>
      <c r="AD288" s="90">
        <v>0</v>
      </c>
      <c r="AE288" s="89">
        <v>0</v>
      </c>
      <c r="AF288" s="91">
        <f>AF289+AF290+AF291</f>
        <v>1895000</v>
      </c>
    </row>
    <row r="289" spans="1:32" ht="25.5" outlineLevel="6">
      <c r="A289" s="23">
        <v>272</v>
      </c>
      <c r="B289" s="86" t="s">
        <v>10</v>
      </c>
      <c r="C289" s="87" t="s">
        <v>204</v>
      </c>
      <c r="D289" s="87" t="s">
        <v>22</v>
      </c>
      <c r="E289" s="87" t="s">
        <v>209</v>
      </c>
      <c r="F289" s="87" t="s">
        <v>11</v>
      </c>
      <c r="G289" s="88"/>
      <c r="H289" s="88"/>
      <c r="I289" s="88"/>
      <c r="J289" s="88"/>
      <c r="K289" s="89">
        <v>0</v>
      </c>
      <c r="L289" s="89">
        <v>1666990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9">
        <v>0</v>
      </c>
      <c r="AC289" s="89">
        <v>0</v>
      </c>
      <c r="AD289" s="90">
        <v>0</v>
      </c>
      <c r="AE289" s="89">
        <v>0</v>
      </c>
      <c r="AF289" s="91">
        <v>1666990</v>
      </c>
    </row>
    <row r="290" spans="1:32" ht="25.5" customHeight="1" outlineLevel="6">
      <c r="A290" s="23">
        <v>273</v>
      </c>
      <c r="B290" s="86" t="s">
        <v>14</v>
      </c>
      <c r="C290" s="87" t="s">
        <v>204</v>
      </c>
      <c r="D290" s="87" t="s">
        <v>22</v>
      </c>
      <c r="E290" s="87" t="s">
        <v>209</v>
      </c>
      <c r="F290" s="87" t="s">
        <v>15</v>
      </c>
      <c r="G290" s="88"/>
      <c r="H290" s="88"/>
      <c r="I290" s="88"/>
      <c r="J290" s="88"/>
      <c r="K290" s="89">
        <v>0</v>
      </c>
      <c r="L290" s="89">
        <v>226010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9">
        <v>0</v>
      </c>
      <c r="AC290" s="89">
        <v>0</v>
      </c>
      <c r="AD290" s="90">
        <v>0</v>
      </c>
      <c r="AE290" s="89">
        <v>0</v>
      </c>
      <c r="AF290" s="91">
        <v>226010</v>
      </c>
    </row>
    <row r="291" spans="1:32" ht="15" outlineLevel="6">
      <c r="A291" s="23">
        <v>274</v>
      </c>
      <c r="B291" s="86" t="s">
        <v>16</v>
      </c>
      <c r="C291" s="87" t="s">
        <v>204</v>
      </c>
      <c r="D291" s="87" t="s">
        <v>22</v>
      </c>
      <c r="E291" s="87" t="s">
        <v>209</v>
      </c>
      <c r="F291" s="87" t="s">
        <v>17</v>
      </c>
      <c r="G291" s="88"/>
      <c r="H291" s="88"/>
      <c r="I291" s="88"/>
      <c r="J291" s="88"/>
      <c r="K291" s="89">
        <v>0</v>
      </c>
      <c r="L291" s="89">
        <v>2000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</v>
      </c>
      <c r="AA291" s="89">
        <v>0</v>
      </c>
      <c r="AB291" s="89">
        <v>0</v>
      </c>
      <c r="AC291" s="89">
        <v>0</v>
      </c>
      <c r="AD291" s="90">
        <v>0</v>
      </c>
      <c r="AE291" s="89">
        <v>0</v>
      </c>
      <c r="AF291" s="91">
        <v>2000</v>
      </c>
    </row>
    <row r="292" spans="1:32" ht="15" outlineLevel="3">
      <c r="A292" s="23">
        <v>275</v>
      </c>
      <c r="B292" s="86" t="s">
        <v>19</v>
      </c>
      <c r="C292" s="87" t="s">
        <v>204</v>
      </c>
      <c r="D292" s="87" t="s">
        <v>22</v>
      </c>
      <c r="E292" s="87" t="s">
        <v>20</v>
      </c>
      <c r="F292" s="87" t="s">
        <v>6</v>
      </c>
      <c r="G292" s="88"/>
      <c r="H292" s="88"/>
      <c r="I292" s="88"/>
      <c r="J292" s="88"/>
      <c r="K292" s="89">
        <v>0</v>
      </c>
      <c r="L292" s="89">
        <f>L293</f>
        <v>884600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9">
        <v>0</v>
      </c>
      <c r="AC292" s="89">
        <v>0</v>
      </c>
      <c r="AD292" s="90">
        <v>0</v>
      </c>
      <c r="AE292" s="89">
        <v>0</v>
      </c>
      <c r="AF292" s="91">
        <f>AF293</f>
        <v>884600</v>
      </c>
    </row>
    <row r="293" spans="1:32" ht="25.5" outlineLevel="5">
      <c r="A293" s="23">
        <v>276</v>
      </c>
      <c r="B293" s="86" t="s">
        <v>35</v>
      </c>
      <c r="C293" s="87" t="s">
        <v>204</v>
      </c>
      <c r="D293" s="87" t="s">
        <v>22</v>
      </c>
      <c r="E293" s="87" t="s">
        <v>210</v>
      </c>
      <c r="F293" s="87" t="s">
        <v>6</v>
      </c>
      <c r="G293" s="88"/>
      <c r="H293" s="88"/>
      <c r="I293" s="88"/>
      <c r="J293" s="88"/>
      <c r="K293" s="89">
        <v>0</v>
      </c>
      <c r="L293" s="89">
        <f>L294</f>
        <v>884600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9">
        <v>0</v>
      </c>
      <c r="AC293" s="89">
        <v>0</v>
      </c>
      <c r="AD293" s="90">
        <v>0</v>
      </c>
      <c r="AE293" s="89">
        <v>0</v>
      </c>
      <c r="AF293" s="91">
        <f>AF294</f>
        <v>884600</v>
      </c>
    </row>
    <row r="294" spans="1:32" ht="26.25" customHeight="1" outlineLevel="6">
      <c r="A294" s="23">
        <v>277</v>
      </c>
      <c r="B294" s="86" t="s">
        <v>14</v>
      </c>
      <c r="C294" s="87" t="s">
        <v>204</v>
      </c>
      <c r="D294" s="87" t="s">
        <v>22</v>
      </c>
      <c r="E294" s="87" t="s">
        <v>210</v>
      </c>
      <c r="F294" s="87" t="s">
        <v>15</v>
      </c>
      <c r="G294" s="88"/>
      <c r="H294" s="88"/>
      <c r="I294" s="88"/>
      <c r="J294" s="88"/>
      <c r="K294" s="89">
        <v>0</v>
      </c>
      <c r="L294" s="89">
        <v>884600</v>
      </c>
      <c r="M294" s="89">
        <v>884600</v>
      </c>
      <c r="N294" s="89">
        <v>884600</v>
      </c>
      <c r="O294" s="89">
        <v>884600</v>
      </c>
      <c r="P294" s="89">
        <v>884600</v>
      </c>
      <c r="Q294" s="89">
        <v>884600</v>
      </c>
      <c r="R294" s="89">
        <v>884600</v>
      </c>
      <c r="S294" s="89">
        <v>884600</v>
      </c>
      <c r="T294" s="89">
        <v>884600</v>
      </c>
      <c r="U294" s="89">
        <v>884600</v>
      </c>
      <c r="V294" s="89">
        <v>884600</v>
      </c>
      <c r="W294" s="89">
        <v>884600</v>
      </c>
      <c r="X294" s="89">
        <v>884600</v>
      </c>
      <c r="Y294" s="89">
        <v>884600</v>
      </c>
      <c r="Z294" s="89">
        <v>884600</v>
      </c>
      <c r="AA294" s="89">
        <v>884600</v>
      </c>
      <c r="AB294" s="89">
        <v>884600</v>
      </c>
      <c r="AC294" s="89">
        <v>884600</v>
      </c>
      <c r="AD294" s="89">
        <v>884600</v>
      </c>
      <c r="AE294" s="89">
        <v>884600</v>
      </c>
      <c r="AF294" s="89">
        <v>884600</v>
      </c>
    </row>
    <row r="295" spans="1:32" s="6" customFormat="1" ht="14.25" outlineLevel="1">
      <c r="A295" s="23">
        <v>278</v>
      </c>
      <c r="B295" s="80" t="s">
        <v>272</v>
      </c>
      <c r="C295" s="81" t="s">
        <v>204</v>
      </c>
      <c r="D295" s="81" t="s">
        <v>66</v>
      </c>
      <c r="E295" s="81" t="s">
        <v>5</v>
      </c>
      <c r="F295" s="81" t="s">
        <v>6</v>
      </c>
      <c r="G295" s="82"/>
      <c r="H295" s="82"/>
      <c r="I295" s="82"/>
      <c r="J295" s="82"/>
      <c r="K295" s="83">
        <v>0</v>
      </c>
      <c r="L295" s="83">
        <f>L296</f>
        <v>600000</v>
      </c>
      <c r="M295" s="83">
        <v>0</v>
      </c>
      <c r="N295" s="83">
        <v>0</v>
      </c>
      <c r="O295" s="83">
        <v>0</v>
      </c>
      <c r="P295" s="83">
        <v>0</v>
      </c>
      <c r="Q295" s="83">
        <v>0</v>
      </c>
      <c r="R295" s="83">
        <v>0</v>
      </c>
      <c r="S295" s="83">
        <v>0</v>
      </c>
      <c r="T295" s="83">
        <v>0</v>
      </c>
      <c r="U295" s="83">
        <v>0</v>
      </c>
      <c r="V295" s="83">
        <v>0</v>
      </c>
      <c r="W295" s="83">
        <v>0</v>
      </c>
      <c r="X295" s="83">
        <v>0</v>
      </c>
      <c r="Y295" s="83">
        <v>0</v>
      </c>
      <c r="Z295" s="83">
        <v>0</v>
      </c>
      <c r="AA295" s="83">
        <v>0</v>
      </c>
      <c r="AB295" s="83">
        <v>0</v>
      </c>
      <c r="AC295" s="83">
        <v>0</v>
      </c>
      <c r="AD295" s="84">
        <v>0</v>
      </c>
      <c r="AE295" s="83">
        <v>0</v>
      </c>
      <c r="AF295" s="85">
        <f>AF296</f>
        <v>600000</v>
      </c>
    </row>
    <row r="296" spans="1:32" s="6" customFormat="1" ht="14.25" outlineLevel="2">
      <c r="A296" s="23">
        <v>279</v>
      </c>
      <c r="B296" s="80" t="s">
        <v>277</v>
      </c>
      <c r="C296" s="81" t="s">
        <v>204</v>
      </c>
      <c r="D296" s="81" t="s">
        <v>84</v>
      </c>
      <c r="E296" s="81" t="s">
        <v>5</v>
      </c>
      <c r="F296" s="81" t="s">
        <v>6</v>
      </c>
      <c r="G296" s="82"/>
      <c r="H296" s="82"/>
      <c r="I296" s="82"/>
      <c r="J296" s="82"/>
      <c r="K296" s="83">
        <v>0</v>
      </c>
      <c r="L296" s="83">
        <f>L297</f>
        <v>600000</v>
      </c>
      <c r="M296" s="83">
        <v>0</v>
      </c>
      <c r="N296" s="83">
        <v>0</v>
      </c>
      <c r="O296" s="83">
        <v>0</v>
      </c>
      <c r="P296" s="83">
        <v>0</v>
      </c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>
        <v>0</v>
      </c>
      <c r="X296" s="83">
        <v>0</v>
      </c>
      <c r="Y296" s="83">
        <v>0</v>
      </c>
      <c r="Z296" s="83">
        <v>0</v>
      </c>
      <c r="AA296" s="83">
        <v>0</v>
      </c>
      <c r="AB296" s="83">
        <v>0</v>
      </c>
      <c r="AC296" s="83">
        <v>0</v>
      </c>
      <c r="AD296" s="84">
        <v>0</v>
      </c>
      <c r="AE296" s="83">
        <v>0</v>
      </c>
      <c r="AF296" s="85">
        <f>AF297</f>
        <v>600000</v>
      </c>
    </row>
    <row r="297" spans="1:32" ht="51" outlineLevel="3">
      <c r="A297" s="23">
        <v>280</v>
      </c>
      <c r="B297" s="86" t="s">
        <v>205</v>
      </c>
      <c r="C297" s="87" t="s">
        <v>204</v>
      </c>
      <c r="D297" s="87" t="s">
        <v>84</v>
      </c>
      <c r="E297" s="87" t="s">
        <v>206</v>
      </c>
      <c r="F297" s="87" t="s">
        <v>6</v>
      </c>
      <c r="G297" s="88"/>
      <c r="H297" s="88"/>
      <c r="I297" s="88"/>
      <c r="J297" s="88"/>
      <c r="K297" s="89">
        <v>0</v>
      </c>
      <c r="L297" s="89">
        <f>L298+L301</f>
        <v>600000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0</v>
      </c>
      <c r="AB297" s="89">
        <v>0</v>
      </c>
      <c r="AC297" s="89">
        <v>0</v>
      </c>
      <c r="AD297" s="90">
        <v>0</v>
      </c>
      <c r="AE297" s="89">
        <v>0</v>
      </c>
      <c r="AF297" s="91">
        <f>AF298+AF301</f>
        <v>600000</v>
      </c>
    </row>
    <row r="298" spans="1:32" ht="51" outlineLevel="4">
      <c r="A298" s="23">
        <v>281</v>
      </c>
      <c r="B298" s="86" t="s">
        <v>211</v>
      </c>
      <c r="C298" s="87" t="s">
        <v>204</v>
      </c>
      <c r="D298" s="87" t="s">
        <v>84</v>
      </c>
      <c r="E298" s="87" t="s">
        <v>212</v>
      </c>
      <c r="F298" s="87" t="s">
        <v>6</v>
      </c>
      <c r="G298" s="88"/>
      <c r="H298" s="88"/>
      <c r="I298" s="88"/>
      <c r="J298" s="88"/>
      <c r="K298" s="89">
        <v>0</v>
      </c>
      <c r="L298" s="89">
        <f>L299</f>
        <v>300000</v>
      </c>
      <c r="M298" s="89">
        <v>0</v>
      </c>
      <c r="N298" s="89">
        <v>0</v>
      </c>
      <c r="O298" s="89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89">
        <v>0</v>
      </c>
      <c r="V298" s="89">
        <v>0</v>
      </c>
      <c r="W298" s="89">
        <v>0</v>
      </c>
      <c r="X298" s="89">
        <v>0</v>
      </c>
      <c r="Y298" s="89">
        <v>0</v>
      </c>
      <c r="Z298" s="89">
        <v>0</v>
      </c>
      <c r="AA298" s="89">
        <v>0</v>
      </c>
      <c r="AB298" s="89">
        <v>0</v>
      </c>
      <c r="AC298" s="89">
        <v>0</v>
      </c>
      <c r="AD298" s="90">
        <v>0</v>
      </c>
      <c r="AE298" s="89">
        <v>0</v>
      </c>
      <c r="AF298" s="91">
        <f>AF299</f>
        <v>300000</v>
      </c>
    </row>
    <row r="299" spans="1:32" ht="51" outlineLevel="5">
      <c r="A299" s="23">
        <v>282</v>
      </c>
      <c r="B299" s="86" t="s">
        <v>213</v>
      </c>
      <c r="C299" s="87" t="s">
        <v>204</v>
      </c>
      <c r="D299" s="87" t="s">
        <v>84</v>
      </c>
      <c r="E299" s="87" t="s">
        <v>214</v>
      </c>
      <c r="F299" s="87" t="s">
        <v>6</v>
      </c>
      <c r="G299" s="88"/>
      <c r="H299" s="88"/>
      <c r="I299" s="88"/>
      <c r="J299" s="88"/>
      <c r="K299" s="89">
        <v>0</v>
      </c>
      <c r="L299" s="89">
        <f>L300</f>
        <v>300000</v>
      </c>
      <c r="M299" s="89">
        <v>0</v>
      </c>
      <c r="N299" s="89">
        <v>0</v>
      </c>
      <c r="O299" s="89">
        <v>0</v>
      </c>
      <c r="P299" s="89">
        <v>0</v>
      </c>
      <c r="Q299" s="89">
        <v>0</v>
      </c>
      <c r="R299" s="89">
        <v>0</v>
      </c>
      <c r="S299" s="89">
        <v>0</v>
      </c>
      <c r="T299" s="89">
        <v>0</v>
      </c>
      <c r="U299" s="89">
        <v>0</v>
      </c>
      <c r="V299" s="89">
        <v>0</v>
      </c>
      <c r="W299" s="89">
        <v>0</v>
      </c>
      <c r="X299" s="89">
        <v>0</v>
      </c>
      <c r="Y299" s="89">
        <v>0</v>
      </c>
      <c r="Z299" s="89">
        <v>0</v>
      </c>
      <c r="AA299" s="89">
        <v>0</v>
      </c>
      <c r="AB299" s="89">
        <v>0</v>
      </c>
      <c r="AC299" s="89">
        <v>0</v>
      </c>
      <c r="AD299" s="90">
        <v>0</v>
      </c>
      <c r="AE299" s="89">
        <v>0</v>
      </c>
      <c r="AF299" s="91">
        <f>AF300</f>
        <v>300000</v>
      </c>
    </row>
    <row r="300" spans="1:32" ht="27" customHeight="1" outlineLevel="6">
      <c r="A300" s="23">
        <v>283</v>
      </c>
      <c r="B300" s="86" t="s">
        <v>14</v>
      </c>
      <c r="C300" s="87" t="s">
        <v>204</v>
      </c>
      <c r="D300" s="87" t="s">
        <v>84</v>
      </c>
      <c r="E300" s="87" t="s">
        <v>214</v>
      </c>
      <c r="F300" s="87" t="s">
        <v>15</v>
      </c>
      <c r="G300" s="88"/>
      <c r="H300" s="88"/>
      <c r="I300" s="88"/>
      <c r="J300" s="88"/>
      <c r="K300" s="89">
        <v>0</v>
      </c>
      <c r="L300" s="89">
        <v>300000</v>
      </c>
      <c r="M300" s="89">
        <v>0</v>
      </c>
      <c r="N300" s="89">
        <v>0</v>
      </c>
      <c r="O300" s="89">
        <v>0</v>
      </c>
      <c r="P300" s="89">
        <v>0</v>
      </c>
      <c r="Q300" s="89">
        <v>0</v>
      </c>
      <c r="R300" s="89">
        <v>0</v>
      </c>
      <c r="S300" s="89">
        <v>0</v>
      </c>
      <c r="T300" s="89">
        <v>0</v>
      </c>
      <c r="U300" s="89">
        <v>0</v>
      </c>
      <c r="V300" s="89">
        <v>0</v>
      </c>
      <c r="W300" s="89">
        <v>0</v>
      </c>
      <c r="X300" s="89">
        <v>0</v>
      </c>
      <c r="Y300" s="89">
        <v>0</v>
      </c>
      <c r="Z300" s="89">
        <v>0</v>
      </c>
      <c r="AA300" s="89">
        <v>0</v>
      </c>
      <c r="AB300" s="89">
        <v>0</v>
      </c>
      <c r="AC300" s="89">
        <v>0</v>
      </c>
      <c r="AD300" s="90">
        <v>0</v>
      </c>
      <c r="AE300" s="89">
        <v>0</v>
      </c>
      <c r="AF300" s="91">
        <v>300000</v>
      </c>
    </row>
    <row r="301" spans="1:32" ht="38.25" outlineLevel="4">
      <c r="A301" s="23">
        <v>284</v>
      </c>
      <c r="B301" s="86" t="s">
        <v>215</v>
      </c>
      <c r="C301" s="87" t="s">
        <v>204</v>
      </c>
      <c r="D301" s="87" t="s">
        <v>84</v>
      </c>
      <c r="E301" s="87" t="s">
        <v>216</v>
      </c>
      <c r="F301" s="87" t="s">
        <v>6</v>
      </c>
      <c r="G301" s="88"/>
      <c r="H301" s="88"/>
      <c r="I301" s="88"/>
      <c r="J301" s="88"/>
      <c r="K301" s="89">
        <v>0</v>
      </c>
      <c r="L301" s="89">
        <f>L302</f>
        <v>300000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9">
        <v>0</v>
      </c>
      <c r="AC301" s="89">
        <v>0</v>
      </c>
      <c r="AD301" s="90">
        <v>0</v>
      </c>
      <c r="AE301" s="89">
        <v>0</v>
      </c>
      <c r="AF301" s="91">
        <f>AF302</f>
        <v>300000</v>
      </c>
    </row>
    <row r="302" spans="1:32" ht="38.25" outlineLevel="5">
      <c r="A302" s="23">
        <v>285</v>
      </c>
      <c r="B302" s="86" t="s">
        <v>217</v>
      </c>
      <c r="C302" s="87" t="s">
        <v>204</v>
      </c>
      <c r="D302" s="87" t="s">
        <v>84</v>
      </c>
      <c r="E302" s="87" t="s">
        <v>218</v>
      </c>
      <c r="F302" s="87" t="s">
        <v>6</v>
      </c>
      <c r="G302" s="88"/>
      <c r="H302" s="88"/>
      <c r="I302" s="88"/>
      <c r="J302" s="88"/>
      <c r="K302" s="89">
        <v>0</v>
      </c>
      <c r="L302" s="89">
        <f>L303</f>
        <v>300000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9">
        <v>0</v>
      </c>
      <c r="AC302" s="89">
        <v>0</v>
      </c>
      <c r="AD302" s="90">
        <v>0</v>
      </c>
      <c r="AE302" s="89">
        <v>0</v>
      </c>
      <c r="AF302" s="91">
        <f>AF303</f>
        <v>300000</v>
      </c>
    </row>
    <row r="303" spans="1:32" ht="26.25" customHeight="1" outlineLevel="6">
      <c r="A303" s="23">
        <v>286</v>
      </c>
      <c r="B303" s="86" t="s">
        <v>14</v>
      </c>
      <c r="C303" s="87" t="s">
        <v>204</v>
      </c>
      <c r="D303" s="87" t="s">
        <v>84</v>
      </c>
      <c r="E303" s="87" t="s">
        <v>218</v>
      </c>
      <c r="F303" s="87" t="s">
        <v>15</v>
      </c>
      <c r="G303" s="88"/>
      <c r="H303" s="88"/>
      <c r="I303" s="88"/>
      <c r="J303" s="88"/>
      <c r="K303" s="89">
        <v>0</v>
      </c>
      <c r="L303" s="89">
        <v>300000</v>
      </c>
      <c r="M303" s="89">
        <v>300000</v>
      </c>
      <c r="N303" s="89">
        <v>300000</v>
      </c>
      <c r="O303" s="89">
        <v>300000</v>
      </c>
      <c r="P303" s="89">
        <v>300000</v>
      </c>
      <c r="Q303" s="89">
        <v>300000</v>
      </c>
      <c r="R303" s="89">
        <v>300000</v>
      </c>
      <c r="S303" s="89">
        <v>300000</v>
      </c>
      <c r="T303" s="89">
        <v>300000</v>
      </c>
      <c r="U303" s="89">
        <v>300000</v>
      </c>
      <c r="V303" s="89">
        <v>300000</v>
      </c>
      <c r="W303" s="89">
        <v>300000</v>
      </c>
      <c r="X303" s="89">
        <v>300000</v>
      </c>
      <c r="Y303" s="89">
        <v>300000</v>
      </c>
      <c r="Z303" s="89">
        <v>300000</v>
      </c>
      <c r="AA303" s="89">
        <v>300000</v>
      </c>
      <c r="AB303" s="89">
        <v>300000</v>
      </c>
      <c r="AC303" s="89">
        <v>300000</v>
      </c>
      <c r="AD303" s="89">
        <v>300000</v>
      </c>
      <c r="AE303" s="89">
        <v>300000</v>
      </c>
      <c r="AF303" s="89">
        <v>300000</v>
      </c>
    </row>
    <row r="304" spans="1:32" s="6" customFormat="1" ht="14.25" outlineLevel="1">
      <c r="A304" s="23">
        <v>287</v>
      </c>
      <c r="B304" s="80" t="s">
        <v>278</v>
      </c>
      <c r="C304" s="81" t="s">
        <v>204</v>
      </c>
      <c r="D304" s="81" t="s">
        <v>93</v>
      </c>
      <c r="E304" s="81" t="s">
        <v>5</v>
      </c>
      <c r="F304" s="81" t="s">
        <v>6</v>
      </c>
      <c r="G304" s="82"/>
      <c r="H304" s="82"/>
      <c r="I304" s="82"/>
      <c r="J304" s="82"/>
      <c r="K304" s="83">
        <v>0</v>
      </c>
      <c r="L304" s="83">
        <f>L305</f>
        <v>68600</v>
      </c>
      <c r="M304" s="83">
        <v>0</v>
      </c>
      <c r="N304" s="83">
        <v>0</v>
      </c>
      <c r="O304" s="83">
        <v>0</v>
      </c>
      <c r="P304" s="83">
        <v>0</v>
      </c>
      <c r="Q304" s="83">
        <v>0</v>
      </c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>
        <v>0</v>
      </c>
      <c r="X304" s="83">
        <v>0</v>
      </c>
      <c r="Y304" s="83">
        <v>0</v>
      </c>
      <c r="Z304" s="83">
        <v>0</v>
      </c>
      <c r="AA304" s="83">
        <v>0</v>
      </c>
      <c r="AB304" s="83">
        <v>0</v>
      </c>
      <c r="AC304" s="83">
        <v>0</v>
      </c>
      <c r="AD304" s="84">
        <v>0</v>
      </c>
      <c r="AE304" s="83">
        <v>0</v>
      </c>
      <c r="AF304" s="85">
        <f>AF305</f>
        <v>50570</v>
      </c>
    </row>
    <row r="305" spans="1:32" s="6" customFormat="1" ht="14.25" outlineLevel="2">
      <c r="A305" s="23">
        <v>288</v>
      </c>
      <c r="B305" s="80" t="s">
        <v>279</v>
      </c>
      <c r="C305" s="81" t="s">
        <v>204</v>
      </c>
      <c r="D305" s="81" t="s">
        <v>94</v>
      </c>
      <c r="E305" s="81" t="s">
        <v>5</v>
      </c>
      <c r="F305" s="81" t="s">
        <v>6</v>
      </c>
      <c r="G305" s="82"/>
      <c r="H305" s="82"/>
      <c r="I305" s="82"/>
      <c r="J305" s="82"/>
      <c r="K305" s="83">
        <v>0</v>
      </c>
      <c r="L305" s="83">
        <f>L306</f>
        <v>68600</v>
      </c>
      <c r="M305" s="83">
        <v>0</v>
      </c>
      <c r="N305" s="83">
        <v>0</v>
      </c>
      <c r="O305" s="83">
        <v>0</v>
      </c>
      <c r="P305" s="83">
        <v>0</v>
      </c>
      <c r="Q305" s="83">
        <v>0</v>
      </c>
      <c r="R305" s="83">
        <v>0</v>
      </c>
      <c r="S305" s="83">
        <v>0</v>
      </c>
      <c r="T305" s="83">
        <v>0</v>
      </c>
      <c r="U305" s="83">
        <v>0</v>
      </c>
      <c r="V305" s="83">
        <v>0</v>
      </c>
      <c r="W305" s="83">
        <v>0</v>
      </c>
      <c r="X305" s="83">
        <v>0</v>
      </c>
      <c r="Y305" s="83">
        <v>0</v>
      </c>
      <c r="Z305" s="83">
        <v>0</v>
      </c>
      <c r="AA305" s="83">
        <v>0</v>
      </c>
      <c r="AB305" s="83">
        <v>0</v>
      </c>
      <c r="AC305" s="83">
        <v>0</v>
      </c>
      <c r="AD305" s="84">
        <v>0</v>
      </c>
      <c r="AE305" s="83">
        <v>0</v>
      </c>
      <c r="AF305" s="85">
        <f>AF306</f>
        <v>50570</v>
      </c>
    </row>
    <row r="306" spans="1:32" ht="51" outlineLevel="3">
      <c r="A306" s="23">
        <v>289</v>
      </c>
      <c r="B306" s="86" t="s">
        <v>205</v>
      </c>
      <c r="C306" s="87" t="s">
        <v>204</v>
      </c>
      <c r="D306" s="87" t="s">
        <v>94</v>
      </c>
      <c r="E306" s="87" t="s">
        <v>206</v>
      </c>
      <c r="F306" s="87" t="s">
        <v>6</v>
      </c>
      <c r="G306" s="88"/>
      <c r="H306" s="88"/>
      <c r="I306" s="88"/>
      <c r="J306" s="88"/>
      <c r="K306" s="89">
        <v>0</v>
      </c>
      <c r="L306" s="89">
        <f>L307</f>
        <v>68600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0</v>
      </c>
      <c r="Y306" s="89">
        <v>0</v>
      </c>
      <c r="Z306" s="89">
        <v>0</v>
      </c>
      <c r="AA306" s="89">
        <v>0</v>
      </c>
      <c r="AB306" s="89">
        <v>0</v>
      </c>
      <c r="AC306" s="89">
        <v>0</v>
      </c>
      <c r="AD306" s="90">
        <v>0</v>
      </c>
      <c r="AE306" s="89">
        <v>0</v>
      </c>
      <c r="AF306" s="91">
        <f>AF307</f>
        <v>50570</v>
      </c>
    </row>
    <row r="307" spans="1:32" ht="51" outlineLevel="4">
      <c r="A307" s="23">
        <v>290</v>
      </c>
      <c r="B307" s="86" t="s">
        <v>211</v>
      </c>
      <c r="C307" s="87" t="s">
        <v>204</v>
      </c>
      <c r="D307" s="87" t="s">
        <v>94</v>
      </c>
      <c r="E307" s="87" t="s">
        <v>212</v>
      </c>
      <c r="F307" s="87" t="s">
        <v>6</v>
      </c>
      <c r="G307" s="88"/>
      <c r="H307" s="88"/>
      <c r="I307" s="88"/>
      <c r="J307" s="88"/>
      <c r="K307" s="89">
        <v>0</v>
      </c>
      <c r="L307" s="89">
        <f>L308</f>
        <v>68600</v>
      </c>
      <c r="M307" s="89">
        <v>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89">
        <v>0</v>
      </c>
      <c r="V307" s="89">
        <v>0</v>
      </c>
      <c r="W307" s="89">
        <v>0</v>
      </c>
      <c r="X307" s="89">
        <v>0</v>
      </c>
      <c r="Y307" s="89">
        <v>0</v>
      </c>
      <c r="Z307" s="89">
        <v>0</v>
      </c>
      <c r="AA307" s="89">
        <v>0</v>
      </c>
      <c r="AB307" s="89">
        <v>0</v>
      </c>
      <c r="AC307" s="89">
        <v>0</v>
      </c>
      <c r="AD307" s="90">
        <v>0</v>
      </c>
      <c r="AE307" s="89">
        <v>0</v>
      </c>
      <c r="AF307" s="91">
        <f>AF308</f>
        <v>50570</v>
      </c>
    </row>
    <row r="308" spans="1:32" ht="25.5" outlineLevel="5">
      <c r="A308" s="23">
        <v>291</v>
      </c>
      <c r="B308" s="86" t="s">
        <v>99</v>
      </c>
      <c r="C308" s="87" t="s">
        <v>204</v>
      </c>
      <c r="D308" s="87" t="s">
        <v>94</v>
      </c>
      <c r="E308" s="87" t="s">
        <v>219</v>
      </c>
      <c r="F308" s="87" t="s">
        <v>6</v>
      </c>
      <c r="G308" s="88"/>
      <c r="H308" s="88"/>
      <c r="I308" s="88"/>
      <c r="J308" s="88"/>
      <c r="K308" s="89">
        <v>0</v>
      </c>
      <c r="L308" s="89">
        <f>L309</f>
        <v>68600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</v>
      </c>
      <c r="Y308" s="89">
        <v>0</v>
      </c>
      <c r="Z308" s="89">
        <v>0</v>
      </c>
      <c r="AA308" s="89">
        <v>0</v>
      </c>
      <c r="AB308" s="89">
        <v>0</v>
      </c>
      <c r="AC308" s="89">
        <v>0</v>
      </c>
      <c r="AD308" s="90">
        <v>0</v>
      </c>
      <c r="AE308" s="89">
        <v>0</v>
      </c>
      <c r="AF308" s="91">
        <f>AF309</f>
        <v>50570</v>
      </c>
    </row>
    <row r="309" spans="1:32" ht="26.25" customHeight="1" outlineLevel="6">
      <c r="A309" s="23">
        <v>292</v>
      </c>
      <c r="B309" s="86" t="s">
        <v>14</v>
      </c>
      <c r="C309" s="87" t="s">
        <v>204</v>
      </c>
      <c r="D309" s="87" t="s">
        <v>94</v>
      </c>
      <c r="E309" s="87" t="s">
        <v>219</v>
      </c>
      <c r="F309" s="87" t="s">
        <v>15</v>
      </c>
      <c r="G309" s="88"/>
      <c r="H309" s="88"/>
      <c r="I309" s="88"/>
      <c r="J309" s="88"/>
      <c r="K309" s="89">
        <v>0</v>
      </c>
      <c r="L309" s="89">
        <v>68600</v>
      </c>
      <c r="M309" s="89">
        <v>0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0</v>
      </c>
      <c r="W309" s="89">
        <v>0</v>
      </c>
      <c r="X309" s="89">
        <v>0</v>
      </c>
      <c r="Y309" s="89">
        <v>0</v>
      </c>
      <c r="Z309" s="89">
        <v>0</v>
      </c>
      <c r="AA309" s="89">
        <v>0</v>
      </c>
      <c r="AB309" s="89">
        <v>0</v>
      </c>
      <c r="AC309" s="89">
        <v>0</v>
      </c>
      <c r="AD309" s="90">
        <v>0</v>
      </c>
      <c r="AE309" s="89">
        <v>0</v>
      </c>
      <c r="AF309" s="91">
        <v>50570</v>
      </c>
    </row>
    <row r="310" spans="1:32" s="6" customFormat="1" ht="38.25">
      <c r="A310" s="23">
        <v>293</v>
      </c>
      <c r="B310" s="80" t="s">
        <v>296</v>
      </c>
      <c r="C310" s="81" t="s">
        <v>220</v>
      </c>
      <c r="D310" s="81" t="s">
        <v>4</v>
      </c>
      <c r="E310" s="81" t="s">
        <v>5</v>
      </c>
      <c r="F310" s="81" t="s">
        <v>6</v>
      </c>
      <c r="G310" s="82"/>
      <c r="H310" s="82"/>
      <c r="I310" s="82"/>
      <c r="J310" s="82"/>
      <c r="K310" s="83">
        <v>0</v>
      </c>
      <c r="L310" s="83">
        <f>L311+L316+L369</f>
        <v>164292625</v>
      </c>
      <c r="M310" s="83">
        <v>0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>
        <v>0</v>
      </c>
      <c r="X310" s="83">
        <v>0</v>
      </c>
      <c r="Y310" s="83">
        <v>0</v>
      </c>
      <c r="Z310" s="83">
        <v>0</v>
      </c>
      <c r="AA310" s="83">
        <v>0</v>
      </c>
      <c r="AB310" s="83">
        <v>0</v>
      </c>
      <c r="AC310" s="83">
        <v>0</v>
      </c>
      <c r="AD310" s="84">
        <v>0</v>
      </c>
      <c r="AE310" s="83">
        <v>0</v>
      </c>
      <c r="AF310" s="85">
        <f>AF311+AF316+AF369</f>
        <v>168546380</v>
      </c>
    </row>
    <row r="311" spans="1:32" s="6" customFormat="1" ht="14.25" outlineLevel="1">
      <c r="A311" s="23">
        <v>294</v>
      </c>
      <c r="B311" s="80" t="s">
        <v>261</v>
      </c>
      <c r="C311" s="81" t="s">
        <v>220</v>
      </c>
      <c r="D311" s="81" t="s">
        <v>7</v>
      </c>
      <c r="E311" s="81" t="s">
        <v>5</v>
      </c>
      <c r="F311" s="81" t="s">
        <v>6</v>
      </c>
      <c r="G311" s="82"/>
      <c r="H311" s="82"/>
      <c r="I311" s="82"/>
      <c r="J311" s="82"/>
      <c r="K311" s="83">
        <v>0</v>
      </c>
      <c r="L311" s="83">
        <f>L312</f>
        <v>10500</v>
      </c>
      <c r="M311" s="83">
        <v>0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T311" s="83">
        <v>0</v>
      </c>
      <c r="U311" s="83">
        <v>0</v>
      </c>
      <c r="V311" s="83">
        <v>0</v>
      </c>
      <c r="W311" s="83">
        <v>0</v>
      </c>
      <c r="X311" s="83">
        <v>0</v>
      </c>
      <c r="Y311" s="83">
        <v>0</v>
      </c>
      <c r="Z311" s="83">
        <v>0</v>
      </c>
      <c r="AA311" s="83">
        <v>0</v>
      </c>
      <c r="AB311" s="83">
        <v>0</v>
      </c>
      <c r="AC311" s="83">
        <v>0</v>
      </c>
      <c r="AD311" s="84">
        <v>0</v>
      </c>
      <c r="AE311" s="83">
        <v>0</v>
      </c>
      <c r="AF311" s="85">
        <f>AF312</f>
        <v>10500</v>
      </c>
    </row>
    <row r="312" spans="1:32" s="6" customFormat="1" ht="14.25" outlineLevel="2">
      <c r="A312" s="23">
        <v>295</v>
      </c>
      <c r="B312" s="80" t="s">
        <v>265</v>
      </c>
      <c r="C312" s="81" t="s">
        <v>220</v>
      </c>
      <c r="D312" s="81" t="s">
        <v>22</v>
      </c>
      <c r="E312" s="81" t="s">
        <v>5</v>
      </c>
      <c r="F312" s="81" t="s">
        <v>6</v>
      </c>
      <c r="G312" s="82"/>
      <c r="H312" s="82"/>
      <c r="I312" s="82"/>
      <c r="J312" s="82"/>
      <c r="K312" s="83">
        <v>0</v>
      </c>
      <c r="L312" s="83">
        <f>L313</f>
        <v>10500</v>
      </c>
      <c r="M312" s="83">
        <v>0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83">
        <v>0</v>
      </c>
      <c r="AA312" s="83">
        <v>0</v>
      </c>
      <c r="AB312" s="83">
        <v>0</v>
      </c>
      <c r="AC312" s="83">
        <v>0</v>
      </c>
      <c r="AD312" s="84">
        <v>0</v>
      </c>
      <c r="AE312" s="83">
        <v>0</v>
      </c>
      <c r="AF312" s="85">
        <f>AF313</f>
        <v>10500</v>
      </c>
    </row>
    <row r="313" spans="1:32" ht="38.25" customHeight="1" outlineLevel="3">
      <c r="A313" s="23">
        <v>296</v>
      </c>
      <c r="B313" s="86" t="s">
        <v>23</v>
      </c>
      <c r="C313" s="87" t="s">
        <v>220</v>
      </c>
      <c r="D313" s="87" t="s">
        <v>22</v>
      </c>
      <c r="E313" s="87" t="s">
        <v>24</v>
      </c>
      <c r="F313" s="87" t="s">
        <v>6</v>
      </c>
      <c r="G313" s="88"/>
      <c r="H313" s="88"/>
      <c r="I313" s="88"/>
      <c r="J313" s="88"/>
      <c r="K313" s="89">
        <v>0</v>
      </c>
      <c r="L313" s="89">
        <f>L314</f>
        <v>10500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89">
        <v>0</v>
      </c>
      <c r="AC313" s="89">
        <v>0</v>
      </c>
      <c r="AD313" s="90">
        <v>0</v>
      </c>
      <c r="AE313" s="89">
        <v>0</v>
      </c>
      <c r="AF313" s="91">
        <f>AF314</f>
        <v>10500</v>
      </c>
    </row>
    <row r="314" spans="1:32" ht="25.5" outlineLevel="5">
      <c r="A314" s="23">
        <v>297</v>
      </c>
      <c r="B314" s="86" t="s">
        <v>25</v>
      </c>
      <c r="C314" s="87" t="s">
        <v>220</v>
      </c>
      <c r="D314" s="87" t="s">
        <v>22</v>
      </c>
      <c r="E314" s="87" t="s">
        <v>26</v>
      </c>
      <c r="F314" s="87" t="s">
        <v>6</v>
      </c>
      <c r="G314" s="88"/>
      <c r="H314" s="88"/>
      <c r="I314" s="88"/>
      <c r="J314" s="88"/>
      <c r="K314" s="89">
        <v>0</v>
      </c>
      <c r="L314" s="89">
        <f>L315</f>
        <v>10500</v>
      </c>
      <c r="M314" s="89">
        <v>0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</v>
      </c>
      <c r="X314" s="89">
        <v>0</v>
      </c>
      <c r="Y314" s="89">
        <v>0</v>
      </c>
      <c r="Z314" s="89">
        <v>0</v>
      </c>
      <c r="AA314" s="89">
        <v>0</v>
      </c>
      <c r="AB314" s="89">
        <v>0</v>
      </c>
      <c r="AC314" s="89">
        <v>0</v>
      </c>
      <c r="AD314" s="90">
        <v>0</v>
      </c>
      <c r="AE314" s="89">
        <v>0</v>
      </c>
      <c r="AF314" s="91">
        <f>AF315</f>
        <v>10500</v>
      </c>
    </row>
    <row r="315" spans="1:32" ht="25.5" outlineLevel="6">
      <c r="A315" s="23">
        <v>298</v>
      </c>
      <c r="B315" s="86" t="s">
        <v>10</v>
      </c>
      <c r="C315" s="87" t="s">
        <v>220</v>
      </c>
      <c r="D315" s="87" t="s">
        <v>22</v>
      </c>
      <c r="E315" s="87" t="s">
        <v>26</v>
      </c>
      <c r="F315" s="87" t="s">
        <v>11</v>
      </c>
      <c r="G315" s="88"/>
      <c r="H315" s="88"/>
      <c r="I315" s="88"/>
      <c r="J315" s="88"/>
      <c r="K315" s="89">
        <v>0</v>
      </c>
      <c r="L315" s="89">
        <v>10500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</v>
      </c>
      <c r="AA315" s="89">
        <v>0</v>
      </c>
      <c r="AB315" s="89">
        <v>0</v>
      </c>
      <c r="AC315" s="89">
        <v>0</v>
      </c>
      <c r="AD315" s="90">
        <v>0</v>
      </c>
      <c r="AE315" s="89">
        <v>0</v>
      </c>
      <c r="AF315" s="91">
        <v>10500</v>
      </c>
    </row>
    <row r="316" spans="1:32" s="6" customFormat="1" ht="14.25" outlineLevel="1">
      <c r="A316" s="23">
        <v>299</v>
      </c>
      <c r="B316" s="80" t="s">
        <v>283</v>
      </c>
      <c r="C316" s="81" t="s">
        <v>220</v>
      </c>
      <c r="D316" s="81" t="s">
        <v>148</v>
      </c>
      <c r="E316" s="81" t="s">
        <v>5</v>
      </c>
      <c r="F316" s="81" t="s">
        <v>6</v>
      </c>
      <c r="G316" s="82"/>
      <c r="H316" s="82"/>
      <c r="I316" s="82"/>
      <c r="J316" s="82"/>
      <c r="K316" s="83">
        <v>0</v>
      </c>
      <c r="L316" s="83">
        <f>L317+L325+L335+L339+L354</f>
        <v>162129625</v>
      </c>
      <c r="M316" s="83">
        <f aca="true" t="shared" si="26" ref="M316:AF316">M317+M325+M335+M339+M354</f>
        <v>0</v>
      </c>
      <c r="N316" s="83">
        <f t="shared" si="26"/>
        <v>0</v>
      </c>
      <c r="O316" s="83">
        <f t="shared" si="26"/>
        <v>0</v>
      </c>
      <c r="P316" s="83">
        <f t="shared" si="26"/>
        <v>0</v>
      </c>
      <c r="Q316" s="83">
        <f t="shared" si="26"/>
        <v>0</v>
      </c>
      <c r="R316" s="83">
        <f t="shared" si="26"/>
        <v>0</v>
      </c>
      <c r="S316" s="83">
        <f t="shared" si="26"/>
        <v>0</v>
      </c>
      <c r="T316" s="83">
        <f t="shared" si="26"/>
        <v>0</v>
      </c>
      <c r="U316" s="83">
        <f t="shared" si="26"/>
        <v>0</v>
      </c>
      <c r="V316" s="83">
        <f t="shared" si="26"/>
        <v>0</v>
      </c>
      <c r="W316" s="83">
        <f t="shared" si="26"/>
        <v>0</v>
      </c>
      <c r="X316" s="83">
        <f t="shared" si="26"/>
        <v>0</v>
      </c>
      <c r="Y316" s="83">
        <f t="shared" si="26"/>
        <v>0</v>
      </c>
      <c r="Z316" s="83">
        <f t="shared" si="26"/>
        <v>0</v>
      </c>
      <c r="AA316" s="83">
        <f t="shared" si="26"/>
        <v>0</v>
      </c>
      <c r="AB316" s="83">
        <f t="shared" si="26"/>
        <v>0</v>
      </c>
      <c r="AC316" s="83">
        <f t="shared" si="26"/>
        <v>0</v>
      </c>
      <c r="AD316" s="83">
        <f t="shared" si="26"/>
        <v>0</v>
      </c>
      <c r="AE316" s="83">
        <f t="shared" si="26"/>
        <v>0</v>
      </c>
      <c r="AF316" s="83">
        <f t="shared" si="26"/>
        <v>166383380</v>
      </c>
    </row>
    <row r="317" spans="1:32" s="6" customFormat="1" ht="14.25" outlineLevel="2">
      <c r="A317" s="23">
        <v>300</v>
      </c>
      <c r="B317" s="80" t="s">
        <v>297</v>
      </c>
      <c r="C317" s="81" t="s">
        <v>220</v>
      </c>
      <c r="D317" s="81" t="s">
        <v>221</v>
      </c>
      <c r="E317" s="81" t="s">
        <v>5</v>
      </c>
      <c r="F317" s="81" t="s">
        <v>6</v>
      </c>
      <c r="G317" s="82"/>
      <c r="H317" s="82"/>
      <c r="I317" s="82"/>
      <c r="J317" s="82"/>
      <c r="K317" s="83">
        <v>0</v>
      </c>
      <c r="L317" s="83">
        <f>L318</f>
        <v>60442000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3">
        <v>0</v>
      </c>
      <c r="X317" s="83">
        <v>0</v>
      </c>
      <c r="Y317" s="83">
        <v>0</v>
      </c>
      <c r="Z317" s="83">
        <v>0</v>
      </c>
      <c r="AA317" s="83">
        <v>0</v>
      </c>
      <c r="AB317" s="83">
        <v>0</v>
      </c>
      <c r="AC317" s="83">
        <v>0</v>
      </c>
      <c r="AD317" s="84">
        <v>0</v>
      </c>
      <c r="AE317" s="83">
        <v>0</v>
      </c>
      <c r="AF317" s="85">
        <f>AF318</f>
        <v>61970000</v>
      </c>
    </row>
    <row r="318" spans="1:32" ht="15" outlineLevel="3">
      <c r="A318" s="23">
        <v>301</v>
      </c>
      <c r="B318" s="102" t="s">
        <v>341</v>
      </c>
      <c r="C318" s="87" t="s">
        <v>220</v>
      </c>
      <c r="D318" s="39" t="s">
        <v>221</v>
      </c>
      <c r="E318" s="39">
        <v>7000000000</v>
      </c>
      <c r="F318" s="39" t="s">
        <v>6</v>
      </c>
      <c r="G318" s="40"/>
      <c r="H318" s="40"/>
      <c r="I318" s="40"/>
      <c r="J318" s="40"/>
      <c r="K318" s="41">
        <v>0</v>
      </c>
      <c r="L318" s="42">
        <f>L319+L321+L323</f>
        <v>60442000</v>
      </c>
      <c r="M318" s="42">
        <f aca="true" t="shared" si="27" ref="M318:AF318">M319+M321+M323</f>
        <v>0</v>
      </c>
      <c r="N318" s="42">
        <f t="shared" si="27"/>
        <v>0</v>
      </c>
      <c r="O318" s="42">
        <f t="shared" si="27"/>
        <v>0</v>
      </c>
      <c r="P318" s="42">
        <f t="shared" si="27"/>
        <v>0</v>
      </c>
      <c r="Q318" s="42">
        <f t="shared" si="27"/>
        <v>0</v>
      </c>
      <c r="R318" s="42">
        <f t="shared" si="27"/>
        <v>0</v>
      </c>
      <c r="S318" s="42">
        <f t="shared" si="27"/>
        <v>0</v>
      </c>
      <c r="T318" s="42">
        <f t="shared" si="27"/>
        <v>0</v>
      </c>
      <c r="U318" s="42">
        <f t="shared" si="27"/>
        <v>0</v>
      </c>
      <c r="V318" s="42">
        <f t="shared" si="27"/>
        <v>0</v>
      </c>
      <c r="W318" s="42">
        <f t="shared" si="27"/>
        <v>0</v>
      </c>
      <c r="X318" s="42">
        <f t="shared" si="27"/>
        <v>0</v>
      </c>
      <c r="Y318" s="42">
        <f t="shared" si="27"/>
        <v>0</v>
      </c>
      <c r="Z318" s="42">
        <f t="shared" si="27"/>
        <v>0</v>
      </c>
      <c r="AA318" s="42">
        <f t="shared" si="27"/>
        <v>0</v>
      </c>
      <c r="AB318" s="42">
        <f t="shared" si="27"/>
        <v>0</v>
      </c>
      <c r="AC318" s="42">
        <f t="shared" si="27"/>
        <v>0</v>
      </c>
      <c r="AD318" s="42">
        <f t="shared" si="27"/>
        <v>0</v>
      </c>
      <c r="AE318" s="42">
        <f t="shared" si="27"/>
        <v>0</v>
      </c>
      <c r="AF318" s="42">
        <f t="shared" si="27"/>
        <v>61970000</v>
      </c>
    </row>
    <row r="319" spans="1:32" ht="25.5" customHeight="1" outlineLevel="4">
      <c r="A319" s="23">
        <v>302</v>
      </c>
      <c r="B319" s="102" t="s">
        <v>363</v>
      </c>
      <c r="C319" s="87" t="s">
        <v>220</v>
      </c>
      <c r="D319" s="39" t="s">
        <v>221</v>
      </c>
      <c r="E319" s="39">
        <v>7002413000</v>
      </c>
      <c r="F319" s="39" t="s">
        <v>6</v>
      </c>
      <c r="G319" s="40"/>
      <c r="H319" s="40"/>
      <c r="I319" s="40"/>
      <c r="J319" s="40"/>
      <c r="K319" s="41">
        <v>0</v>
      </c>
      <c r="L319" s="42">
        <f>L320</f>
        <v>20278000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0</v>
      </c>
      <c r="AB319" s="42">
        <v>0</v>
      </c>
      <c r="AC319" s="42">
        <v>0</v>
      </c>
      <c r="AD319" s="103">
        <v>0</v>
      </c>
      <c r="AE319" s="42">
        <v>0</v>
      </c>
      <c r="AF319" s="104">
        <f>AF320</f>
        <v>20278000</v>
      </c>
    </row>
    <row r="320" spans="1:32" ht="15" outlineLevel="5">
      <c r="A320" s="23">
        <v>303</v>
      </c>
      <c r="B320" s="19" t="s">
        <v>364</v>
      </c>
      <c r="C320" s="87" t="s">
        <v>220</v>
      </c>
      <c r="D320" s="20" t="s">
        <v>221</v>
      </c>
      <c r="E320" s="20">
        <v>7002413000</v>
      </c>
      <c r="F320" s="20" t="s">
        <v>223</v>
      </c>
      <c r="G320" s="21"/>
      <c r="H320" s="21"/>
      <c r="I320" s="21"/>
      <c r="J320" s="21"/>
      <c r="K320" s="26">
        <v>0</v>
      </c>
      <c r="L320" s="22">
        <v>20278000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37">
        <v>0</v>
      </c>
      <c r="AE320" s="22">
        <v>0</v>
      </c>
      <c r="AF320" s="38">
        <v>20278000</v>
      </c>
    </row>
    <row r="321" spans="1:32" ht="102" outlineLevel="6">
      <c r="A321" s="23">
        <v>304</v>
      </c>
      <c r="B321" s="19" t="s">
        <v>365</v>
      </c>
      <c r="C321" s="87" t="s">
        <v>220</v>
      </c>
      <c r="D321" s="20" t="s">
        <v>221</v>
      </c>
      <c r="E321" s="20">
        <v>7002445110</v>
      </c>
      <c r="F321" s="20" t="s">
        <v>6</v>
      </c>
      <c r="G321" s="21"/>
      <c r="H321" s="21"/>
      <c r="I321" s="21"/>
      <c r="J321" s="21"/>
      <c r="K321" s="26">
        <v>0</v>
      </c>
      <c r="L321" s="22">
        <f>L322</f>
        <v>39426000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37">
        <v>0</v>
      </c>
      <c r="AE321" s="22">
        <v>0</v>
      </c>
      <c r="AF321" s="38">
        <f>AF322</f>
        <v>40924000</v>
      </c>
    </row>
    <row r="322" spans="1:32" ht="15" outlineLevel="5">
      <c r="A322" s="23">
        <v>305</v>
      </c>
      <c r="B322" s="19" t="s">
        <v>364</v>
      </c>
      <c r="C322" s="87" t="s">
        <v>220</v>
      </c>
      <c r="D322" s="20" t="s">
        <v>221</v>
      </c>
      <c r="E322" s="20">
        <v>7002445110</v>
      </c>
      <c r="F322" s="20" t="s">
        <v>223</v>
      </c>
      <c r="G322" s="21"/>
      <c r="H322" s="21"/>
      <c r="I322" s="21"/>
      <c r="J322" s="21"/>
      <c r="K322" s="26">
        <v>0</v>
      </c>
      <c r="L322" s="22">
        <v>39426000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37">
        <v>0</v>
      </c>
      <c r="AE322" s="22">
        <v>0</v>
      </c>
      <c r="AF322" s="38">
        <v>40924000</v>
      </c>
    </row>
    <row r="323" spans="1:32" ht="102" outlineLevel="6">
      <c r="A323" s="23">
        <v>306</v>
      </c>
      <c r="B323" s="19" t="s">
        <v>366</v>
      </c>
      <c r="C323" s="87" t="s">
        <v>220</v>
      </c>
      <c r="D323" s="20" t="s">
        <v>221</v>
      </c>
      <c r="E323" s="20">
        <v>7002445120</v>
      </c>
      <c r="F323" s="20" t="s">
        <v>6</v>
      </c>
      <c r="G323" s="21"/>
      <c r="H323" s="21"/>
      <c r="I323" s="21"/>
      <c r="J323" s="21"/>
      <c r="K323" s="26">
        <v>0</v>
      </c>
      <c r="L323" s="22">
        <f>L324</f>
        <v>738000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37">
        <v>0</v>
      </c>
      <c r="AE323" s="22">
        <v>0</v>
      </c>
      <c r="AF323" s="38">
        <f>AF324</f>
        <v>768000</v>
      </c>
    </row>
    <row r="324" spans="1:32" ht="15" outlineLevel="5">
      <c r="A324" s="23">
        <v>307</v>
      </c>
      <c r="B324" s="19" t="s">
        <v>364</v>
      </c>
      <c r="C324" s="87" t="s">
        <v>220</v>
      </c>
      <c r="D324" s="20" t="s">
        <v>221</v>
      </c>
      <c r="E324" s="20">
        <v>7002445120</v>
      </c>
      <c r="F324" s="20" t="s">
        <v>223</v>
      </c>
      <c r="G324" s="21"/>
      <c r="H324" s="21"/>
      <c r="I324" s="21"/>
      <c r="J324" s="21"/>
      <c r="K324" s="26">
        <v>0</v>
      </c>
      <c r="L324" s="22">
        <v>738000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37">
        <v>0</v>
      </c>
      <c r="AE324" s="22">
        <v>0</v>
      </c>
      <c r="AF324" s="38">
        <v>768000</v>
      </c>
    </row>
    <row r="325" spans="1:32" ht="15" outlineLevel="6">
      <c r="A325" s="23">
        <v>308</v>
      </c>
      <c r="B325" s="18" t="s">
        <v>284</v>
      </c>
      <c r="C325" s="81" t="s">
        <v>220</v>
      </c>
      <c r="D325" s="113" t="s">
        <v>149</v>
      </c>
      <c r="E325" s="81" t="s">
        <v>5</v>
      </c>
      <c r="F325" s="113" t="s">
        <v>6</v>
      </c>
      <c r="G325" s="114"/>
      <c r="H325" s="114"/>
      <c r="I325" s="114"/>
      <c r="J325" s="114"/>
      <c r="K325" s="115">
        <v>0</v>
      </c>
      <c r="L325" s="116">
        <f>L326</f>
        <v>67937945</v>
      </c>
      <c r="M325" s="116">
        <f aca="true" t="shared" si="28" ref="M325:AF325">M326</f>
        <v>0</v>
      </c>
      <c r="N325" s="116">
        <f t="shared" si="28"/>
        <v>0</v>
      </c>
      <c r="O325" s="116">
        <f t="shared" si="28"/>
        <v>0</v>
      </c>
      <c r="P325" s="116">
        <f t="shared" si="28"/>
        <v>0</v>
      </c>
      <c r="Q325" s="116">
        <f t="shared" si="28"/>
        <v>0</v>
      </c>
      <c r="R325" s="116">
        <f t="shared" si="28"/>
        <v>0</v>
      </c>
      <c r="S325" s="116">
        <f t="shared" si="28"/>
        <v>0</v>
      </c>
      <c r="T325" s="116">
        <f t="shared" si="28"/>
        <v>0</v>
      </c>
      <c r="U325" s="116">
        <f t="shared" si="28"/>
        <v>0</v>
      </c>
      <c r="V325" s="116">
        <f t="shared" si="28"/>
        <v>0</v>
      </c>
      <c r="W325" s="116">
        <f t="shared" si="28"/>
        <v>0</v>
      </c>
      <c r="X325" s="116">
        <f t="shared" si="28"/>
        <v>0</v>
      </c>
      <c r="Y325" s="116">
        <f t="shared" si="28"/>
        <v>0</v>
      </c>
      <c r="Z325" s="116">
        <f t="shared" si="28"/>
        <v>0</v>
      </c>
      <c r="AA325" s="116">
        <f t="shared" si="28"/>
        <v>0</v>
      </c>
      <c r="AB325" s="116">
        <f t="shared" si="28"/>
        <v>0</v>
      </c>
      <c r="AC325" s="116">
        <f t="shared" si="28"/>
        <v>0</v>
      </c>
      <c r="AD325" s="116">
        <f t="shared" si="28"/>
        <v>0</v>
      </c>
      <c r="AE325" s="116">
        <f t="shared" si="28"/>
        <v>0</v>
      </c>
      <c r="AF325" s="116">
        <f t="shared" si="28"/>
        <v>70558900</v>
      </c>
    </row>
    <row r="326" spans="1:32" ht="15" outlineLevel="5">
      <c r="A326" s="23">
        <v>309</v>
      </c>
      <c r="B326" s="102" t="s">
        <v>341</v>
      </c>
      <c r="C326" s="87" t="s">
        <v>220</v>
      </c>
      <c r="D326" s="39" t="s">
        <v>149</v>
      </c>
      <c r="E326" s="39">
        <v>7000000000</v>
      </c>
      <c r="F326" s="39" t="s">
        <v>6</v>
      </c>
      <c r="G326" s="40"/>
      <c r="H326" s="40"/>
      <c r="I326" s="40"/>
      <c r="J326" s="40"/>
      <c r="K326" s="41">
        <v>0</v>
      </c>
      <c r="L326" s="42">
        <f>L327+L329+L331+L333</f>
        <v>67937945</v>
      </c>
      <c r="M326" s="42">
        <f aca="true" t="shared" si="29" ref="M326:AF326">M327+M329+M331+M333</f>
        <v>0</v>
      </c>
      <c r="N326" s="42">
        <f t="shared" si="29"/>
        <v>0</v>
      </c>
      <c r="O326" s="42">
        <f t="shared" si="29"/>
        <v>0</v>
      </c>
      <c r="P326" s="42">
        <f t="shared" si="29"/>
        <v>0</v>
      </c>
      <c r="Q326" s="42">
        <f t="shared" si="29"/>
        <v>0</v>
      </c>
      <c r="R326" s="42">
        <f t="shared" si="29"/>
        <v>0</v>
      </c>
      <c r="S326" s="42">
        <f t="shared" si="29"/>
        <v>0</v>
      </c>
      <c r="T326" s="42">
        <f t="shared" si="29"/>
        <v>0</v>
      </c>
      <c r="U326" s="42">
        <f t="shared" si="29"/>
        <v>0</v>
      </c>
      <c r="V326" s="42">
        <f t="shared" si="29"/>
        <v>0</v>
      </c>
      <c r="W326" s="42">
        <f t="shared" si="29"/>
        <v>0</v>
      </c>
      <c r="X326" s="42">
        <f t="shared" si="29"/>
        <v>0</v>
      </c>
      <c r="Y326" s="42">
        <f t="shared" si="29"/>
        <v>0</v>
      </c>
      <c r="Z326" s="42">
        <f t="shared" si="29"/>
        <v>0</v>
      </c>
      <c r="AA326" s="42">
        <f t="shared" si="29"/>
        <v>0</v>
      </c>
      <c r="AB326" s="42">
        <f t="shared" si="29"/>
        <v>0</v>
      </c>
      <c r="AC326" s="42">
        <f t="shared" si="29"/>
        <v>0</v>
      </c>
      <c r="AD326" s="42">
        <f t="shared" si="29"/>
        <v>0</v>
      </c>
      <c r="AE326" s="42">
        <f t="shared" si="29"/>
        <v>0</v>
      </c>
      <c r="AF326" s="42">
        <f t="shared" si="29"/>
        <v>70558900</v>
      </c>
    </row>
    <row r="327" spans="1:32" ht="51" outlineLevel="6">
      <c r="A327" s="23">
        <v>310</v>
      </c>
      <c r="B327" s="102" t="s">
        <v>367</v>
      </c>
      <c r="C327" s="87" t="s">
        <v>220</v>
      </c>
      <c r="D327" s="39" t="s">
        <v>149</v>
      </c>
      <c r="E327" s="39">
        <v>7002513000</v>
      </c>
      <c r="F327" s="39" t="s">
        <v>6</v>
      </c>
      <c r="G327" s="40"/>
      <c r="H327" s="40"/>
      <c r="I327" s="40"/>
      <c r="J327" s="40"/>
      <c r="K327" s="41">
        <v>0</v>
      </c>
      <c r="L327" s="42">
        <f>L328</f>
        <v>19285945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103">
        <v>0</v>
      </c>
      <c r="AE327" s="42">
        <v>0</v>
      </c>
      <c r="AF327" s="104">
        <f>AF328</f>
        <v>20540900</v>
      </c>
    </row>
    <row r="328" spans="1:32" ht="15" outlineLevel="5">
      <c r="A328" s="23">
        <v>311</v>
      </c>
      <c r="B328" s="102" t="s">
        <v>344</v>
      </c>
      <c r="C328" s="87" t="s">
        <v>220</v>
      </c>
      <c r="D328" s="39" t="s">
        <v>149</v>
      </c>
      <c r="E328" s="39">
        <v>7002513000</v>
      </c>
      <c r="F328" s="39" t="s">
        <v>160</v>
      </c>
      <c r="G328" s="40"/>
      <c r="H328" s="40"/>
      <c r="I328" s="40"/>
      <c r="J328" s="40"/>
      <c r="K328" s="41">
        <v>0</v>
      </c>
      <c r="L328" s="42">
        <f>20540900-1238505-16450</f>
        <v>19285945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103">
        <v>0</v>
      </c>
      <c r="AE328" s="42">
        <v>0</v>
      </c>
      <c r="AF328" s="104">
        <v>20540900</v>
      </c>
    </row>
    <row r="329" spans="1:32" ht="63.75" outlineLevel="6">
      <c r="A329" s="23">
        <v>312</v>
      </c>
      <c r="B329" s="102" t="s">
        <v>368</v>
      </c>
      <c r="C329" s="87" t="s">
        <v>220</v>
      </c>
      <c r="D329" s="107" t="s">
        <v>149</v>
      </c>
      <c r="E329" s="107">
        <v>7002513001</v>
      </c>
      <c r="F329" s="107" t="s">
        <v>6</v>
      </c>
      <c r="G329" s="108"/>
      <c r="H329" s="108"/>
      <c r="I329" s="108"/>
      <c r="J329" s="108"/>
      <c r="K329" s="109">
        <v>0</v>
      </c>
      <c r="L329" s="110">
        <f>L330</f>
        <v>1000000</v>
      </c>
      <c r="M329" s="110">
        <v>0</v>
      </c>
      <c r="N329" s="110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10">
        <v>0</v>
      </c>
      <c r="V329" s="110">
        <v>0</v>
      </c>
      <c r="W329" s="110">
        <v>0</v>
      </c>
      <c r="X329" s="110">
        <v>0</v>
      </c>
      <c r="Y329" s="110">
        <v>0</v>
      </c>
      <c r="Z329" s="110">
        <v>0</v>
      </c>
      <c r="AA329" s="110">
        <v>0</v>
      </c>
      <c r="AB329" s="110">
        <v>0</v>
      </c>
      <c r="AC329" s="110">
        <v>0</v>
      </c>
      <c r="AD329" s="111">
        <v>0</v>
      </c>
      <c r="AE329" s="110">
        <v>0</v>
      </c>
      <c r="AF329" s="112">
        <f>AF330</f>
        <v>1000000</v>
      </c>
    </row>
    <row r="330" spans="1:32" ht="15" outlineLevel="5">
      <c r="A330" s="23">
        <v>313</v>
      </c>
      <c r="B330" s="102" t="s">
        <v>344</v>
      </c>
      <c r="C330" s="87" t="s">
        <v>220</v>
      </c>
      <c r="D330" s="107" t="s">
        <v>149</v>
      </c>
      <c r="E330" s="107">
        <v>7002513001</v>
      </c>
      <c r="F330" s="107" t="s">
        <v>160</v>
      </c>
      <c r="G330" s="108"/>
      <c r="H330" s="108"/>
      <c r="I330" s="108"/>
      <c r="J330" s="108"/>
      <c r="K330" s="109">
        <v>0</v>
      </c>
      <c r="L330" s="110">
        <v>1000000</v>
      </c>
      <c r="M330" s="110">
        <v>0</v>
      </c>
      <c r="N330" s="110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10">
        <v>0</v>
      </c>
      <c r="V330" s="110">
        <v>0</v>
      </c>
      <c r="W330" s="110">
        <v>0</v>
      </c>
      <c r="X330" s="110">
        <v>0</v>
      </c>
      <c r="Y330" s="110">
        <v>0</v>
      </c>
      <c r="Z330" s="110">
        <v>0</v>
      </c>
      <c r="AA330" s="110">
        <v>0</v>
      </c>
      <c r="AB330" s="110">
        <v>0</v>
      </c>
      <c r="AC330" s="110">
        <v>0</v>
      </c>
      <c r="AD330" s="111">
        <v>0</v>
      </c>
      <c r="AE330" s="110">
        <v>0</v>
      </c>
      <c r="AF330" s="112">
        <v>1000000</v>
      </c>
    </row>
    <row r="331" spans="1:32" ht="127.5" outlineLevel="6">
      <c r="A331" s="23">
        <v>314</v>
      </c>
      <c r="B331" s="19" t="s">
        <v>369</v>
      </c>
      <c r="C331" s="87" t="s">
        <v>220</v>
      </c>
      <c r="D331" s="20" t="s">
        <v>149</v>
      </c>
      <c r="E331" s="20">
        <v>7002545310</v>
      </c>
      <c r="F331" s="20" t="s">
        <v>6</v>
      </c>
      <c r="G331" s="21"/>
      <c r="H331" s="21"/>
      <c r="I331" s="21"/>
      <c r="J331" s="21"/>
      <c r="K331" s="26">
        <v>0</v>
      </c>
      <c r="L331" s="22">
        <f>L332</f>
        <v>45213000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37">
        <v>0</v>
      </c>
      <c r="AE331" s="22">
        <v>0</v>
      </c>
      <c r="AF331" s="38">
        <f>AF332</f>
        <v>46481000</v>
      </c>
    </row>
    <row r="332" spans="1:32" ht="15" outlineLevel="5">
      <c r="A332" s="23">
        <v>315</v>
      </c>
      <c r="B332" s="19" t="s">
        <v>344</v>
      </c>
      <c r="C332" s="87" t="s">
        <v>220</v>
      </c>
      <c r="D332" s="20" t="s">
        <v>149</v>
      </c>
      <c r="E332" s="20">
        <v>7002545310</v>
      </c>
      <c r="F332" s="20" t="s">
        <v>160</v>
      </c>
      <c r="G332" s="21"/>
      <c r="H332" s="21"/>
      <c r="I332" s="21"/>
      <c r="J332" s="21"/>
      <c r="K332" s="26">
        <v>0</v>
      </c>
      <c r="L332" s="22">
        <v>45213000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37">
        <v>0</v>
      </c>
      <c r="AE332" s="22">
        <v>0</v>
      </c>
      <c r="AF332" s="38">
        <v>46481000</v>
      </c>
    </row>
    <row r="333" spans="1:32" ht="140.25" outlineLevel="6">
      <c r="A333" s="23">
        <v>316</v>
      </c>
      <c r="B333" s="19" t="s">
        <v>370</v>
      </c>
      <c r="C333" s="87" t="s">
        <v>220</v>
      </c>
      <c r="D333" s="20" t="s">
        <v>149</v>
      </c>
      <c r="E333" s="20">
        <v>7002545320</v>
      </c>
      <c r="F333" s="20" t="s">
        <v>6</v>
      </c>
      <c r="G333" s="21"/>
      <c r="H333" s="21"/>
      <c r="I333" s="21"/>
      <c r="J333" s="21"/>
      <c r="K333" s="26">
        <v>0</v>
      </c>
      <c r="L333" s="22">
        <f>L334</f>
        <v>2439000</v>
      </c>
      <c r="M333" s="22">
        <f aca="true" t="shared" si="30" ref="M333:AF333">M334</f>
        <v>0</v>
      </c>
      <c r="N333" s="22">
        <f t="shared" si="30"/>
        <v>0</v>
      </c>
      <c r="O333" s="22">
        <f t="shared" si="30"/>
        <v>0</v>
      </c>
      <c r="P333" s="22">
        <f t="shared" si="30"/>
        <v>0</v>
      </c>
      <c r="Q333" s="22">
        <f t="shared" si="30"/>
        <v>0</v>
      </c>
      <c r="R333" s="22">
        <f t="shared" si="30"/>
        <v>0</v>
      </c>
      <c r="S333" s="22">
        <f t="shared" si="30"/>
        <v>0</v>
      </c>
      <c r="T333" s="22">
        <f t="shared" si="30"/>
        <v>0</v>
      </c>
      <c r="U333" s="22">
        <f t="shared" si="30"/>
        <v>0</v>
      </c>
      <c r="V333" s="22">
        <f t="shared" si="30"/>
        <v>0</v>
      </c>
      <c r="W333" s="22">
        <f t="shared" si="30"/>
        <v>0</v>
      </c>
      <c r="X333" s="22">
        <f t="shared" si="30"/>
        <v>0</v>
      </c>
      <c r="Y333" s="22">
        <f t="shared" si="30"/>
        <v>0</v>
      </c>
      <c r="Z333" s="22">
        <f t="shared" si="30"/>
        <v>0</v>
      </c>
      <c r="AA333" s="22">
        <f t="shared" si="30"/>
        <v>0</v>
      </c>
      <c r="AB333" s="22">
        <f t="shared" si="30"/>
        <v>0</v>
      </c>
      <c r="AC333" s="22">
        <f t="shared" si="30"/>
        <v>0</v>
      </c>
      <c r="AD333" s="22">
        <f t="shared" si="30"/>
        <v>0</v>
      </c>
      <c r="AE333" s="22">
        <f t="shared" si="30"/>
        <v>0</v>
      </c>
      <c r="AF333" s="22">
        <f t="shared" si="30"/>
        <v>2537000</v>
      </c>
    </row>
    <row r="334" spans="1:32" ht="15" outlineLevel="6">
      <c r="A334" s="23">
        <v>317</v>
      </c>
      <c r="B334" s="19" t="s">
        <v>344</v>
      </c>
      <c r="C334" s="87">
        <v>906</v>
      </c>
      <c r="D334" s="20" t="s">
        <v>149</v>
      </c>
      <c r="E334" s="20">
        <v>7002545320</v>
      </c>
      <c r="F334" s="20" t="s">
        <v>160</v>
      </c>
      <c r="G334" s="21"/>
      <c r="H334" s="21"/>
      <c r="I334" s="21"/>
      <c r="J334" s="21"/>
      <c r="K334" s="26">
        <v>0</v>
      </c>
      <c r="L334" s="22">
        <v>2439000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37">
        <v>0</v>
      </c>
      <c r="AE334" s="22">
        <v>0</v>
      </c>
      <c r="AF334" s="38">
        <v>2537000</v>
      </c>
    </row>
    <row r="335" spans="1:32" ht="15" outlineLevel="6">
      <c r="A335" s="23">
        <v>318</v>
      </c>
      <c r="B335" s="18" t="s">
        <v>298</v>
      </c>
      <c r="C335" s="81">
        <v>906</v>
      </c>
      <c r="D335" s="15" t="s">
        <v>224</v>
      </c>
      <c r="E335" s="15" t="s">
        <v>5</v>
      </c>
      <c r="F335" s="15" t="s">
        <v>6</v>
      </c>
      <c r="G335" s="16"/>
      <c r="H335" s="16"/>
      <c r="I335" s="16"/>
      <c r="J335" s="16"/>
      <c r="K335" s="25">
        <v>0</v>
      </c>
      <c r="L335" s="17">
        <f>L336</f>
        <v>20068700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105">
        <v>0</v>
      </c>
      <c r="AE335" s="17">
        <v>0</v>
      </c>
      <c r="AF335" s="106">
        <f>AF336</f>
        <v>20068700</v>
      </c>
    </row>
    <row r="336" spans="1:32" ht="15" outlineLevel="6">
      <c r="A336" s="23">
        <v>319</v>
      </c>
      <c r="B336" s="102" t="s">
        <v>341</v>
      </c>
      <c r="C336" s="87">
        <v>906</v>
      </c>
      <c r="D336" s="39" t="s">
        <v>224</v>
      </c>
      <c r="E336" s="39">
        <v>7000000000</v>
      </c>
      <c r="F336" s="39" t="s">
        <v>6</v>
      </c>
      <c r="G336" s="40"/>
      <c r="H336" s="40"/>
      <c r="I336" s="40"/>
      <c r="J336" s="40"/>
      <c r="K336" s="41">
        <v>0</v>
      </c>
      <c r="L336" s="42">
        <f>L337</f>
        <v>20068700</v>
      </c>
      <c r="M336" s="42">
        <f aca="true" t="shared" si="31" ref="M336:AF336">M337</f>
        <v>0</v>
      </c>
      <c r="N336" s="42">
        <f t="shared" si="31"/>
        <v>0</v>
      </c>
      <c r="O336" s="42">
        <f t="shared" si="31"/>
        <v>0</v>
      </c>
      <c r="P336" s="42">
        <f t="shared" si="31"/>
        <v>0</v>
      </c>
      <c r="Q336" s="42">
        <f t="shared" si="31"/>
        <v>0</v>
      </c>
      <c r="R336" s="42">
        <f t="shared" si="31"/>
        <v>0</v>
      </c>
      <c r="S336" s="42">
        <f t="shared" si="31"/>
        <v>0</v>
      </c>
      <c r="T336" s="42">
        <f t="shared" si="31"/>
        <v>0</v>
      </c>
      <c r="U336" s="42">
        <f t="shared" si="31"/>
        <v>0</v>
      </c>
      <c r="V336" s="42">
        <f t="shared" si="31"/>
        <v>0</v>
      </c>
      <c r="W336" s="42">
        <f t="shared" si="31"/>
        <v>0</v>
      </c>
      <c r="X336" s="42">
        <f t="shared" si="31"/>
        <v>0</v>
      </c>
      <c r="Y336" s="42">
        <f t="shared" si="31"/>
        <v>0</v>
      </c>
      <c r="Z336" s="42">
        <f t="shared" si="31"/>
        <v>0</v>
      </c>
      <c r="AA336" s="42">
        <f t="shared" si="31"/>
        <v>0</v>
      </c>
      <c r="AB336" s="42">
        <f t="shared" si="31"/>
        <v>0</v>
      </c>
      <c r="AC336" s="42">
        <f t="shared" si="31"/>
        <v>0</v>
      </c>
      <c r="AD336" s="42">
        <f t="shared" si="31"/>
        <v>0</v>
      </c>
      <c r="AE336" s="42">
        <f t="shared" si="31"/>
        <v>0</v>
      </c>
      <c r="AF336" s="42">
        <f t="shared" si="31"/>
        <v>20068700</v>
      </c>
    </row>
    <row r="337" spans="1:32" ht="51" outlineLevel="6">
      <c r="A337" s="23">
        <v>320</v>
      </c>
      <c r="B337" s="19" t="s">
        <v>382</v>
      </c>
      <c r="C337" s="87">
        <v>906</v>
      </c>
      <c r="D337" s="20" t="s">
        <v>224</v>
      </c>
      <c r="E337" s="20">
        <v>7002613000</v>
      </c>
      <c r="F337" s="20" t="s">
        <v>6</v>
      </c>
      <c r="G337" s="21"/>
      <c r="H337" s="21"/>
      <c r="I337" s="21"/>
      <c r="J337" s="21"/>
      <c r="K337" s="26">
        <v>0</v>
      </c>
      <c r="L337" s="22">
        <f>L338</f>
        <v>20068700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37">
        <v>0</v>
      </c>
      <c r="AE337" s="22">
        <v>0</v>
      </c>
      <c r="AF337" s="38">
        <f>AF338</f>
        <v>20068700</v>
      </c>
    </row>
    <row r="338" spans="1:32" ht="15" outlineLevel="6">
      <c r="A338" s="23">
        <v>321</v>
      </c>
      <c r="B338" s="19" t="s">
        <v>364</v>
      </c>
      <c r="C338" s="87">
        <v>906</v>
      </c>
      <c r="D338" s="20" t="s">
        <v>224</v>
      </c>
      <c r="E338" s="20">
        <v>7002613000</v>
      </c>
      <c r="F338" s="20" t="s">
        <v>223</v>
      </c>
      <c r="G338" s="21"/>
      <c r="H338" s="21"/>
      <c r="I338" s="21"/>
      <c r="J338" s="21"/>
      <c r="K338" s="26">
        <v>0</v>
      </c>
      <c r="L338" s="22">
        <v>20068700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37">
        <v>0</v>
      </c>
      <c r="AE338" s="22">
        <v>0</v>
      </c>
      <c r="AF338" s="38">
        <v>20068700</v>
      </c>
    </row>
    <row r="339" spans="1:32" s="6" customFormat="1" ht="14.25" outlineLevel="2">
      <c r="A339" s="23">
        <v>322</v>
      </c>
      <c r="B339" s="80" t="s">
        <v>285</v>
      </c>
      <c r="C339" s="81" t="s">
        <v>220</v>
      </c>
      <c r="D339" s="81" t="s">
        <v>154</v>
      </c>
      <c r="E339" s="81" t="s">
        <v>5</v>
      </c>
      <c r="F339" s="113" t="s">
        <v>6</v>
      </c>
      <c r="G339" s="16"/>
      <c r="H339" s="16"/>
      <c r="I339" s="16"/>
      <c r="J339" s="16"/>
      <c r="K339" s="25">
        <v>0</v>
      </c>
      <c r="L339" s="17">
        <f>L340+L343</f>
        <v>4172800</v>
      </c>
      <c r="M339" s="17">
        <f aca="true" t="shared" si="32" ref="M339:AF339">M340+M343</f>
        <v>0</v>
      </c>
      <c r="N339" s="17">
        <f t="shared" si="32"/>
        <v>0</v>
      </c>
      <c r="O339" s="17">
        <f t="shared" si="32"/>
        <v>0</v>
      </c>
      <c r="P339" s="17">
        <f t="shared" si="32"/>
        <v>0</v>
      </c>
      <c r="Q339" s="17">
        <f t="shared" si="32"/>
        <v>0</v>
      </c>
      <c r="R339" s="17">
        <f t="shared" si="32"/>
        <v>0</v>
      </c>
      <c r="S339" s="17">
        <f t="shared" si="32"/>
        <v>0</v>
      </c>
      <c r="T339" s="17">
        <f t="shared" si="32"/>
        <v>0</v>
      </c>
      <c r="U339" s="17">
        <f t="shared" si="32"/>
        <v>0</v>
      </c>
      <c r="V339" s="17">
        <f t="shared" si="32"/>
        <v>0</v>
      </c>
      <c r="W339" s="17">
        <f t="shared" si="32"/>
        <v>0</v>
      </c>
      <c r="X339" s="17">
        <f t="shared" si="32"/>
        <v>0</v>
      </c>
      <c r="Y339" s="17">
        <f t="shared" si="32"/>
        <v>0</v>
      </c>
      <c r="Z339" s="17">
        <f t="shared" si="32"/>
        <v>0</v>
      </c>
      <c r="AA339" s="17">
        <f t="shared" si="32"/>
        <v>0</v>
      </c>
      <c r="AB339" s="17">
        <f t="shared" si="32"/>
        <v>0</v>
      </c>
      <c r="AC339" s="17">
        <f t="shared" si="32"/>
        <v>0</v>
      </c>
      <c r="AD339" s="17">
        <f t="shared" si="32"/>
        <v>0</v>
      </c>
      <c r="AE339" s="17">
        <f t="shared" si="32"/>
        <v>0</v>
      </c>
      <c r="AF339" s="17">
        <f t="shared" si="32"/>
        <v>4277600</v>
      </c>
    </row>
    <row r="340" spans="1:32" ht="51" outlineLevel="3">
      <c r="A340" s="23">
        <v>323</v>
      </c>
      <c r="B340" s="86" t="s">
        <v>155</v>
      </c>
      <c r="C340" s="87" t="s">
        <v>220</v>
      </c>
      <c r="D340" s="87" t="s">
        <v>154</v>
      </c>
      <c r="E340" s="87" t="s">
        <v>156</v>
      </c>
      <c r="F340" s="87" t="s">
        <v>6</v>
      </c>
      <c r="G340" s="88"/>
      <c r="H340" s="88"/>
      <c r="I340" s="88"/>
      <c r="J340" s="88"/>
      <c r="K340" s="89">
        <v>0</v>
      </c>
      <c r="L340" s="89">
        <f>L341</f>
        <v>10000</v>
      </c>
      <c r="M340" s="89">
        <v>0</v>
      </c>
      <c r="N340" s="89">
        <v>0</v>
      </c>
      <c r="O340" s="89">
        <v>0</v>
      </c>
      <c r="P340" s="89">
        <v>0</v>
      </c>
      <c r="Q340" s="89">
        <v>0</v>
      </c>
      <c r="R340" s="89">
        <v>0</v>
      </c>
      <c r="S340" s="89">
        <v>0</v>
      </c>
      <c r="T340" s="89">
        <v>0</v>
      </c>
      <c r="U340" s="89">
        <v>0</v>
      </c>
      <c r="V340" s="89">
        <v>0</v>
      </c>
      <c r="W340" s="89">
        <v>0</v>
      </c>
      <c r="X340" s="89">
        <v>0</v>
      </c>
      <c r="Y340" s="89">
        <v>0</v>
      </c>
      <c r="Z340" s="89">
        <v>0</v>
      </c>
      <c r="AA340" s="89">
        <v>0</v>
      </c>
      <c r="AB340" s="89">
        <v>0</v>
      </c>
      <c r="AC340" s="89">
        <v>0</v>
      </c>
      <c r="AD340" s="90">
        <v>0</v>
      </c>
      <c r="AE340" s="89">
        <v>0</v>
      </c>
      <c r="AF340" s="91">
        <f>AF341</f>
        <v>10000</v>
      </c>
    </row>
    <row r="341" spans="1:32" ht="25.5" outlineLevel="5">
      <c r="A341" s="23">
        <v>324</v>
      </c>
      <c r="B341" s="86" t="s">
        <v>163</v>
      </c>
      <c r="C341" s="87" t="s">
        <v>220</v>
      </c>
      <c r="D341" s="87" t="s">
        <v>154</v>
      </c>
      <c r="E341" s="87" t="s">
        <v>164</v>
      </c>
      <c r="F341" s="87" t="s">
        <v>6</v>
      </c>
      <c r="G341" s="88"/>
      <c r="H341" s="88"/>
      <c r="I341" s="88"/>
      <c r="J341" s="88"/>
      <c r="K341" s="89">
        <v>0</v>
      </c>
      <c r="L341" s="89">
        <f>L342</f>
        <v>10000</v>
      </c>
      <c r="M341" s="89">
        <v>0</v>
      </c>
      <c r="N341" s="89">
        <v>0</v>
      </c>
      <c r="O341" s="89">
        <v>0</v>
      </c>
      <c r="P341" s="89">
        <v>0</v>
      </c>
      <c r="Q341" s="89">
        <v>0</v>
      </c>
      <c r="R341" s="89">
        <v>0</v>
      </c>
      <c r="S341" s="89">
        <v>0</v>
      </c>
      <c r="T341" s="89">
        <v>0</v>
      </c>
      <c r="U341" s="89">
        <v>0</v>
      </c>
      <c r="V341" s="89">
        <v>0</v>
      </c>
      <c r="W341" s="89">
        <v>0</v>
      </c>
      <c r="X341" s="89">
        <v>0</v>
      </c>
      <c r="Y341" s="89">
        <v>0</v>
      </c>
      <c r="Z341" s="89">
        <v>0</v>
      </c>
      <c r="AA341" s="89">
        <v>0</v>
      </c>
      <c r="AB341" s="89">
        <v>0</v>
      </c>
      <c r="AC341" s="89">
        <v>0</v>
      </c>
      <c r="AD341" s="90">
        <v>0</v>
      </c>
      <c r="AE341" s="89">
        <v>0</v>
      </c>
      <c r="AF341" s="91">
        <f>AF342</f>
        <v>10000</v>
      </c>
    </row>
    <row r="342" spans="1:32" ht="27" customHeight="1" outlineLevel="6">
      <c r="A342" s="23">
        <v>325</v>
      </c>
      <c r="B342" s="86" t="s">
        <v>14</v>
      </c>
      <c r="C342" s="87" t="s">
        <v>220</v>
      </c>
      <c r="D342" s="87" t="s">
        <v>154</v>
      </c>
      <c r="E342" s="87" t="s">
        <v>164</v>
      </c>
      <c r="F342" s="87" t="s">
        <v>15</v>
      </c>
      <c r="G342" s="88"/>
      <c r="H342" s="88"/>
      <c r="I342" s="88"/>
      <c r="J342" s="88"/>
      <c r="K342" s="89">
        <v>0</v>
      </c>
      <c r="L342" s="89">
        <v>10000</v>
      </c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  <c r="S342" s="89">
        <v>0</v>
      </c>
      <c r="T342" s="89">
        <v>0</v>
      </c>
      <c r="U342" s="89">
        <v>0</v>
      </c>
      <c r="V342" s="89">
        <v>0</v>
      </c>
      <c r="W342" s="89">
        <v>0</v>
      </c>
      <c r="X342" s="89">
        <v>0</v>
      </c>
      <c r="Y342" s="89">
        <v>0</v>
      </c>
      <c r="Z342" s="89">
        <v>0</v>
      </c>
      <c r="AA342" s="89">
        <v>0</v>
      </c>
      <c r="AB342" s="89">
        <v>0</v>
      </c>
      <c r="AC342" s="89">
        <v>0</v>
      </c>
      <c r="AD342" s="90">
        <v>0</v>
      </c>
      <c r="AE342" s="89">
        <v>0</v>
      </c>
      <c r="AF342" s="91">
        <v>10000</v>
      </c>
    </row>
    <row r="343" spans="1:32" ht="15" outlineLevel="6">
      <c r="A343" s="23">
        <v>326</v>
      </c>
      <c r="B343" s="102" t="s">
        <v>341</v>
      </c>
      <c r="C343" s="87" t="s">
        <v>220</v>
      </c>
      <c r="D343" s="39" t="s">
        <v>154</v>
      </c>
      <c r="E343" s="39">
        <v>7000000000</v>
      </c>
      <c r="F343" s="39" t="s">
        <v>6</v>
      </c>
      <c r="G343" s="40"/>
      <c r="H343" s="40"/>
      <c r="I343" s="40"/>
      <c r="J343" s="40"/>
      <c r="K343" s="41">
        <v>0</v>
      </c>
      <c r="L343" s="42">
        <f>+L345+L346+L350</f>
        <v>4162800</v>
      </c>
      <c r="M343" s="42">
        <f aca="true" t="shared" si="33" ref="M343:AF343">+M345+M346+M350</f>
        <v>0</v>
      </c>
      <c r="N343" s="42">
        <f t="shared" si="33"/>
        <v>0</v>
      </c>
      <c r="O343" s="42">
        <f t="shared" si="33"/>
        <v>0</v>
      </c>
      <c r="P343" s="42">
        <f t="shared" si="33"/>
        <v>0</v>
      </c>
      <c r="Q343" s="42">
        <f t="shared" si="33"/>
        <v>0</v>
      </c>
      <c r="R343" s="42">
        <f t="shared" si="33"/>
        <v>0</v>
      </c>
      <c r="S343" s="42">
        <f t="shared" si="33"/>
        <v>0</v>
      </c>
      <c r="T343" s="42">
        <f t="shared" si="33"/>
        <v>0</v>
      </c>
      <c r="U343" s="42">
        <f t="shared" si="33"/>
        <v>0</v>
      </c>
      <c r="V343" s="42">
        <f t="shared" si="33"/>
        <v>0</v>
      </c>
      <c r="W343" s="42">
        <f t="shared" si="33"/>
        <v>0</v>
      </c>
      <c r="X343" s="42">
        <f t="shared" si="33"/>
        <v>0</v>
      </c>
      <c r="Y343" s="42">
        <f t="shared" si="33"/>
        <v>0</v>
      </c>
      <c r="Z343" s="42">
        <f t="shared" si="33"/>
        <v>0</v>
      </c>
      <c r="AA343" s="42">
        <f t="shared" si="33"/>
        <v>0</v>
      </c>
      <c r="AB343" s="42">
        <f t="shared" si="33"/>
        <v>0</v>
      </c>
      <c r="AC343" s="42">
        <f t="shared" si="33"/>
        <v>0</v>
      </c>
      <c r="AD343" s="42">
        <f t="shared" si="33"/>
        <v>0</v>
      </c>
      <c r="AE343" s="42">
        <f t="shared" si="33"/>
        <v>0</v>
      </c>
      <c r="AF343" s="42">
        <f t="shared" si="33"/>
        <v>4267600</v>
      </c>
    </row>
    <row r="344" spans="1:32" ht="27" customHeight="1" outlineLevel="6">
      <c r="A344" s="23">
        <v>327</v>
      </c>
      <c r="B344" s="102" t="s">
        <v>371</v>
      </c>
      <c r="C344" s="87" t="s">
        <v>220</v>
      </c>
      <c r="D344" s="39" t="s">
        <v>154</v>
      </c>
      <c r="E344" s="39">
        <v>7002813000</v>
      </c>
      <c r="F344" s="39" t="s">
        <v>6</v>
      </c>
      <c r="G344" s="40"/>
      <c r="H344" s="40"/>
      <c r="I344" s="40"/>
      <c r="J344" s="40"/>
      <c r="K344" s="41">
        <v>0</v>
      </c>
      <c r="L344" s="42">
        <f>L345</f>
        <v>730300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103">
        <v>0</v>
      </c>
      <c r="AE344" s="42">
        <v>0</v>
      </c>
      <c r="AF344" s="104">
        <f>AF345</f>
        <v>730300</v>
      </c>
    </row>
    <row r="345" spans="1:32" ht="16.5" customHeight="1" outlineLevel="6">
      <c r="A345" s="23">
        <v>328</v>
      </c>
      <c r="B345" s="102" t="s">
        <v>364</v>
      </c>
      <c r="C345" s="87" t="s">
        <v>220</v>
      </c>
      <c r="D345" s="39" t="s">
        <v>154</v>
      </c>
      <c r="E345" s="39">
        <v>7002813000</v>
      </c>
      <c r="F345" s="39" t="s">
        <v>223</v>
      </c>
      <c r="G345" s="40"/>
      <c r="H345" s="40"/>
      <c r="I345" s="40"/>
      <c r="J345" s="40"/>
      <c r="K345" s="41">
        <v>0</v>
      </c>
      <c r="L345" s="42">
        <v>730300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103">
        <v>0</v>
      </c>
      <c r="AE345" s="42">
        <v>0</v>
      </c>
      <c r="AF345" s="104">
        <v>730300</v>
      </c>
    </row>
    <row r="346" spans="1:32" ht="25.5" outlineLevel="3">
      <c r="A346" s="23">
        <v>329</v>
      </c>
      <c r="B346" s="19" t="s">
        <v>372</v>
      </c>
      <c r="C346" s="87" t="s">
        <v>220</v>
      </c>
      <c r="D346" s="20" t="s">
        <v>154</v>
      </c>
      <c r="E346" s="39">
        <v>7002813001</v>
      </c>
      <c r="F346" s="20" t="s">
        <v>6</v>
      </c>
      <c r="G346" s="21"/>
      <c r="H346" s="21"/>
      <c r="I346" s="21"/>
      <c r="J346" s="21"/>
      <c r="K346" s="26">
        <v>0</v>
      </c>
      <c r="L346" s="22">
        <f>L347+L348+L349</f>
        <v>813000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37">
        <v>0</v>
      </c>
      <c r="AE346" s="22">
        <v>0</v>
      </c>
      <c r="AF346" s="38">
        <f>AF347+AF348+AF349</f>
        <v>813000</v>
      </c>
    </row>
    <row r="347" spans="1:32" ht="25.5" outlineLevel="5">
      <c r="A347" s="23">
        <v>330</v>
      </c>
      <c r="B347" s="19" t="s">
        <v>353</v>
      </c>
      <c r="C347" s="87" t="s">
        <v>220</v>
      </c>
      <c r="D347" s="20" t="s">
        <v>154</v>
      </c>
      <c r="E347" s="39">
        <v>7002813001</v>
      </c>
      <c r="F347" s="20" t="s">
        <v>30</v>
      </c>
      <c r="G347" s="21"/>
      <c r="H347" s="21"/>
      <c r="I347" s="21"/>
      <c r="J347" s="21"/>
      <c r="K347" s="26">
        <v>0</v>
      </c>
      <c r="L347" s="22">
        <v>354900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37">
        <v>0</v>
      </c>
      <c r="AE347" s="22">
        <v>0</v>
      </c>
      <c r="AF347" s="38">
        <v>354900</v>
      </c>
    </row>
    <row r="348" spans="1:32" ht="15" outlineLevel="6">
      <c r="A348" s="23">
        <v>331</v>
      </c>
      <c r="B348" s="19" t="s">
        <v>364</v>
      </c>
      <c r="C348" s="87" t="s">
        <v>220</v>
      </c>
      <c r="D348" s="20" t="s">
        <v>154</v>
      </c>
      <c r="E348" s="39">
        <v>7002813001</v>
      </c>
      <c r="F348" s="20" t="s">
        <v>223</v>
      </c>
      <c r="G348" s="21"/>
      <c r="H348" s="21"/>
      <c r="I348" s="21"/>
      <c r="J348" s="21"/>
      <c r="K348" s="26">
        <v>0</v>
      </c>
      <c r="L348" s="22">
        <v>49400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37">
        <v>0</v>
      </c>
      <c r="AE348" s="22">
        <v>0</v>
      </c>
      <c r="AF348" s="38">
        <v>49400</v>
      </c>
    </row>
    <row r="349" spans="1:32" ht="15" outlineLevel="6">
      <c r="A349" s="23">
        <v>332</v>
      </c>
      <c r="B349" s="19" t="s">
        <v>344</v>
      </c>
      <c r="C349" s="87" t="s">
        <v>220</v>
      </c>
      <c r="D349" s="20" t="s">
        <v>154</v>
      </c>
      <c r="E349" s="39">
        <v>7002813001</v>
      </c>
      <c r="F349" s="20" t="s">
        <v>160</v>
      </c>
      <c r="G349" s="21"/>
      <c r="H349" s="21"/>
      <c r="I349" s="21"/>
      <c r="J349" s="21"/>
      <c r="K349" s="26">
        <v>0</v>
      </c>
      <c r="L349" s="22">
        <v>408700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37">
        <v>0</v>
      </c>
      <c r="AE349" s="22">
        <v>0</v>
      </c>
      <c r="AF349" s="38">
        <v>408700</v>
      </c>
    </row>
    <row r="350" spans="1:32" ht="25.5" outlineLevel="6">
      <c r="A350" s="23">
        <v>333</v>
      </c>
      <c r="B350" s="19" t="s">
        <v>373</v>
      </c>
      <c r="C350" s="87" t="s">
        <v>220</v>
      </c>
      <c r="D350" s="20" t="s">
        <v>154</v>
      </c>
      <c r="E350" s="20">
        <v>7002845600</v>
      </c>
      <c r="F350" s="20" t="s">
        <v>6</v>
      </c>
      <c r="G350" s="21"/>
      <c r="H350" s="21"/>
      <c r="I350" s="21"/>
      <c r="J350" s="21"/>
      <c r="K350" s="26">
        <v>0</v>
      </c>
      <c r="L350" s="22">
        <f>L351+L352+L353</f>
        <v>2619500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37">
        <v>0</v>
      </c>
      <c r="AE350" s="22">
        <v>0</v>
      </c>
      <c r="AF350" s="38">
        <f>AF351+AF352+AF353</f>
        <v>2724300</v>
      </c>
    </row>
    <row r="351" spans="1:32" ht="25.5" outlineLevel="5">
      <c r="A351" s="23">
        <v>334</v>
      </c>
      <c r="B351" s="19" t="s">
        <v>353</v>
      </c>
      <c r="C351" s="87" t="s">
        <v>220</v>
      </c>
      <c r="D351" s="20" t="s">
        <v>154</v>
      </c>
      <c r="E351" s="20">
        <v>7002845600</v>
      </c>
      <c r="F351" s="20" t="s">
        <v>30</v>
      </c>
      <c r="G351" s="21"/>
      <c r="H351" s="21"/>
      <c r="I351" s="21"/>
      <c r="J351" s="21"/>
      <c r="K351" s="26">
        <v>0</v>
      </c>
      <c r="L351" s="22">
        <v>580300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37">
        <v>0</v>
      </c>
      <c r="AE351" s="22">
        <v>0</v>
      </c>
      <c r="AF351" s="38">
        <v>603500</v>
      </c>
    </row>
    <row r="352" spans="1:32" ht="15" outlineLevel="6">
      <c r="A352" s="23">
        <v>335</v>
      </c>
      <c r="B352" s="19" t="s">
        <v>364</v>
      </c>
      <c r="C352" s="87" t="s">
        <v>220</v>
      </c>
      <c r="D352" s="20" t="s">
        <v>154</v>
      </c>
      <c r="E352" s="20">
        <v>7002845600</v>
      </c>
      <c r="F352" s="20" t="s">
        <v>223</v>
      </c>
      <c r="G352" s="21"/>
      <c r="H352" s="21"/>
      <c r="I352" s="21"/>
      <c r="J352" s="21"/>
      <c r="K352" s="26">
        <v>0</v>
      </c>
      <c r="L352" s="22">
        <v>950600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37">
        <v>0</v>
      </c>
      <c r="AE352" s="22">
        <v>0</v>
      </c>
      <c r="AF352" s="38">
        <v>988600</v>
      </c>
    </row>
    <row r="353" spans="1:32" ht="15" outlineLevel="6">
      <c r="A353" s="23">
        <v>336</v>
      </c>
      <c r="B353" s="19" t="s">
        <v>344</v>
      </c>
      <c r="C353" s="87" t="s">
        <v>220</v>
      </c>
      <c r="D353" s="20" t="s">
        <v>154</v>
      </c>
      <c r="E353" s="20">
        <v>7002845600</v>
      </c>
      <c r="F353" s="20" t="s">
        <v>160</v>
      </c>
      <c r="G353" s="21"/>
      <c r="H353" s="21"/>
      <c r="I353" s="21"/>
      <c r="J353" s="21"/>
      <c r="K353" s="26">
        <v>0</v>
      </c>
      <c r="L353" s="22">
        <v>1088600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37">
        <v>0</v>
      </c>
      <c r="AE353" s="22">
        <v>0</v>
      </c>
      <c r="AF353" s="38">
        <v>1132200</v>
      </c>
    </row>
    <row r="354" spans="1:32" s="6" customFormat="1" ht="14.25" outlineLevel="2">
      <c r="A354" s="23">
        <v>337</v>
      </c>
      <c r="B354" s="80" t="s">
        <v>299</v>
      </c>
      <c r="C354" s="81" t="s">
        <v>220</v>
      </c>
      <c r="D354" s="81" t="s">
        <v>225</v>
      </c>
      <c r="E354" s="81" t="s">
        <v>5</v>
      </c>
      <c r="F354" s="81" t="s">
        <v>6</v>
      </c>
      <c r="G354" s="82"/>
      <c r="H354" s="82"/>
      <c r="I354" s="82"/>
      <c r="J354" s="82"/>
      <c r="K354" s="83">
        <v>0</v>
      </c>
      <c r="L354" s="83">
        <f>L355</f>
        <v>9508180</v>
      </c>
      <c r="M354" s="83">
        <v>0</v>
      </c>
      <c r="N354" s="83">
        <v>0</v>
      </c>
      <c r="O354" s="83">
        <v>0</v>
      </c>
      <c r="P354" s="83">
        <v>0</v>
      </c>
      <c r="Q354" s="83">
        <v>0</v>
      </c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>
        <v>0</v>
      </c>
      <c r="X354" s="83">
        <v>0</v>
      </c>
      <c r="Y354" s="83">
        <v>0</v>
      </c>
      <c r="Z354" s="83">
        <v>0</v>
      </c>
      <c r="AA354" s="83">
        <v>0</v>
      </c>
      <c r="AB354" s="83">
        <v>0</v>
      </c>
      <c r="AC354" s="83">
        <v>0</v>
      </c>
      <c r="AD354" s="84">
        <v>0</v>
      </c>
      <c r="AE354" s="83">
        <v>0</v>
      </c>
      <c r="AF354" s="85">
        <f>AF355</f>
        <v>9508180</v>
      </c>
    </row>
    <row r="355" spans="1:32" ht="15" outlineLevel="3">
      <c r="A355" s="23">
        <v>338</v>
      </c>
      <c r="B355" s="102" t="s">
        <v>341</v>
      </c>
      <c r="C355" s="87" t="s">
        <v>220</v>
      </c>
      <c r="D355" s="39" t="s">
        <v>225</v>
      </c>
      <c r="E355" s="39">
        <v>7000000000</v>
      </c>
      <c r="F355" s="39" t="s">
        <v>6</v>
      </c>
      <c r="G355" s="40"/>
      <c r="H355" s="40"/>
      <c r="I355" s="40"/>
      <c r="J355" s="40"/>
      <c r="K355" s="41">
        <v>0</v>
      </c>
      <c r="L355" s="42">
        <f>L356+L359+L361+L363+L365</f>
        <v>9508180</v>
      </c>
      <c r="M355" s="42">
        <f aca="true" t="shared" si="34" ref="M355:AF355">M356+M359+M361+M363+M365</f>
        <v>1991966</v>
      </c>
      <c r="N355" s="42">
        <f t="shared" si="34"/>
        <v>1991966</v>
      </c>
      <c r="O355" s="42">
        <f t="shared" si="34"/>
        <v>1991966</v>
      </c>
      <c r="P355" s="42">
        <f t="shared" si="34"/>
        <v>1991966</v>
      </c>
      <c r="Q355" s="42">
        <f t="shared" si="34"/>
        <v>1991966</v>
      </c>
      <c r="R355" s="42">
        <f t="shared" si="34"/>
        <v>1991966</v>
      </c>
      <c r="S355" s="42">
        <f t="shared" si="34"/>
        <v>1991966</v>
      </c>
      <c r="T355" s="42">
        <f t="shared" si="34"/>
        <v>1991966</v>
      </c>
      <c r="U355" s="42">
        <f t="shared" si="34"/>
        <v>1991966</v>
      </c>
      <c r="V355" s="42">
        <f t="shared" si="34"/>
        <v>1991966</v>
      </c>
      <c r="W355" s="42">
        <f t="shared" si="34"/>
        <v>1991966</v>
      </c>
      <c r="X355" s="42">
        <f t="shared" si="34"/>
        <v>1991966</v>
      </c>
      <c r="Y355" s="42">
        <f t="shared" si="34"/>
        <v>1991966</v>
      </c>
      <c r="Z355" s="42">
        <f t="shared" si="34"/>
        <v>1991966</v>
      </c>
      <c r="AA355" s="42">
        <f t="shared" si="34"/>
        <v>1991966</v>
      </c>
      <c r="AB355" s="42">
        <f t="shared" si="34"/>
        <v>1991966</v>
      </c>
      <c r="AC355" s="42">
        <f t="shared" si="34"/>
        <v>1991966</v>
      </c>
      <c r="AD355" s="42">
        <f t="shared" si="34"/>
        <v>1991966</v>
      </c>
      <c r="AE355" s="42">
        <f t="shared" si="34"/>
        <v>1991966</v>
      </c>
      <c r="AF355" s="42">
        <f t="shared" si="34"/>
        <v>9508180</v>
      </c>
    </row>
    <row r="356" spans="1:32" ht="25.5" outlineLevel="5">
      <c r="A356" s="23">
        <v>339</v>
      </c>
      <c r="B356" s="19" t="s">
        <v>374</v>
      </c>
      <c r="C356" s="87" t="s">
        <v>220</v>
      </c>
      <c r="D356" s="20" t="s">
        <v>225</v>
      </c>
      <c r="E356" s="20" t="s">
        <v>240</v>
      </c>
      <c r="F356" s="20" t="s">
        <v>6</v>
      </c>
      <c r="G356" s="21"/>
      <c r="H356" s="21"/>
      <c r="I356" s="21"/>
      <c r="J356" s="21"/>
      <c r="K356" s="26">
        <v>0</v>
      </c>
      <c r="L356" s="22">
        <f>L357+L358</f>
        <v>1151000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37">
        <v>0</v>
      </c>
      <c r="AE356" s="22">
        <v>0</v>
      </c>
      <c r="AF356" s="38">
        <f>AF357+AF358</f>
        <v>1151000</v>
      </c>
    </row>
    <row r="357" spans="1:32" ht="25.5" outlineLevel="6">
      <c r="A357" s="23">
        <v>340</v>
      </c>
      <c r="B357" s="19" t="s">
        <v>327</v>
      </c>
      <c r="C357" s="87" t="s">
        <v>220</v>
      </c>
      <c r="D357" s="20" t="s">
        <v>225</v>
      </c>
      <c r="E357" s="20" t="s">
        <v>240</v>
      </c>
      <c r="F357" s="20" t="s">
        <v>11</v>
      </c>
      <c r="G357" s="21"/>
      <c r="H357" s="21"/>
      <c r="I357" s="21"/>
      <c r="J357" s="21"/>
      <c r="K357" s="26">
        <v>0</v>
      </c>
      <c r="L357" s="22">
        <v>1113920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37">
        <v>0</v>
      </c>
      <c r="AE357" s="22">
        <v>0</v>
      </c>
      <c r="AF357" s="38">
        <v>1113920</v>
      </c>
    </row>
    <row r="358" spans="1:32" ht="27.75" customHeight="1" outlineLevel="6">
      <c r="A358" s="23">
        <v>341</v>
      </c>
      <c r="B358" s="19" t="s">
        <v>324</v>
      </c>
      <c r="C358" s="87" t="s">
        <v>220</v>
      </c>
      <c r="D358" s="20" t="s">
        <v>225</v>
      </c>
      <c r="E358" s="20" t="s">
        <v>240</v>
      </c>
      <c r="F358" s="20" t="s">
        <v>15</v>
      </c>
      <c r="G358" s="21"/>
      <c r="H358" s="21"/>
      <c r="I358" s="21"/>
      <c r="J358" s="21"/>
      <c r="K358" s="26">
        <v>0</v>
      </c>
      <c r="L358" s="22">
        <v>37080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37">
        <v>0</v>
      </c>
      <c r="AE358" s="22">
        <v>0</v>
      </c>
      <c r="AF358" s="38">
        <v>37080</v>
      </c>
    </row>
    <row r="359" spans="1:32" ht="25.5" outlineLevel="5">
      <c r="A359" s="23">
        <v>342</v>
      </c>
      <c r="B359" s="19" t="s">
        <v>375</v>
      </c>
      <c r="C359" s="87" t="s">
        <v>220</v>
      </c>
      <c r="D359" s="20" t="s">
        <v>225</v>
      </c>
      <c r="E359" s="20">
        <v>7002913000</v>
      </c>
      <c r="F359" s="20" t="s">
        <v>6</v>
      </c>
      <c r="G359" s="21"/>
      <c r="H359" s="21"/>
      <c r="I359" s="21"/>
      <c r="J359" s="21"/>
      <c r="K359" s="26">
        <v>0</v>
      </c>
      <c r="L359" s="22">
        <f>L360</f>
        <v>100000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37">
        <v>0</v>
      </c>
      <c r="AE359" s="22">
        <v>0</v>
      </c>
      <c r="AF359" s="38">
        <f>AF360</f>
        <v>100000</v>
      </c>
    </row>
    <row r="360" spans="1:32" ht="25.5" customHeight="1" outlineLevel="6">
      <c r="A360" s="23">
        <v>343</v>
      </c>
      <c r="B360" s="19" t="s">
        <v>324</v>
      </c>
      <c r="C360" s="87" t="s">
        <v>220</v>
      </c>
      <c r="D360" s="20" t="s">
        <v>225</v>
      </c>
      <c r="E360" s="20">
        <v>7002913000</v>
      </c>
      <c r="F360" s="20" t="s">
        <v>15</v>
      </c>
      <c r="G360" s="21"/>
      <c r="H360" s="21"/>
      <c r="I360" s="21"/>
      <c r="J360" s="21"/>
      <c r="K360" s="26">
        <v>0</v>
      </c>
      <c r="L360" s="22">
        <v>100000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37">
        <v>0</v>
      </c>
      <c r="AE360" s="22">
        <v>0</v>
      </c>
      <c r="AF360" s="38">
        <v>100000</v>
      </c>
    </row>
    <row r="361" spans="1:32" ht="38.25" outlineLevel="5">
      <c r="A361" s="23">
        <v>344</v>
      </c>
      <c r="B361" s="19" t="s">
        <v>376</v>
      </c>
      <c r="C361" s="87" t="s">
        <v>220</v>
      </c>
      <c r="D361" s="20" t="s">
        <v>225</v>
      </c>
      <c r="E361" s="20">
        <v>7003017000</v>
      </c>
      <c r="F361" s="20" t="s">
        <v>6</v>
      </c>
      <c r="G361" s="21"/>
      <c r="H361" s="21"/>
      <c r="I361" s="21"/>
      <c r="J361" s="21"/>
      <c r="K361" s="26">
        <v>0</v>
      </c>
      <c r="L361" s="22">
        <f>L362</f>
        <v>200000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37">
        <v>0</v>
      </c>
      <c r="AE361" s="22">
        <v>0</v>
      </c>
      <c r="AF361" s="38">
        <f>AF362</f>
        <v>200000</v>
      </c>
    </row>
    <row r="362" spans="1:32" ht="26.25" customHeight="1" outlineLevel="6">
      <c r="A362" s="23">
        <v>345</v>
      </c>
      <c r="B362" s="19" t="s">
        <v>377</v>
      </c>
      <c r="C362" s="87" t="s">
        <v>220</v>
      </c>
      <c r="D362" s="20" t="s">
        <v>225</v>
      </c>
      <c r="E362" s="20">
        <v>7003017000</v>
      </c>
      <c r="F362" s="20" t="s">
        <v>226</v>
      </c>
      <c r="G362" s="21"/>
      <c r="H362" s="21"/>
      <c r="I362" s="21"/>
      <c r="J362" s="21"/>
      <c r="K362" s="26">
        <v>0</v>
      </c>
      <c r="L362" s="22">
        <v>200000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37">
        <v>0</v>
      </c>
      <c r="AE362" s="22">
        <v>0</v>
      </c>
      <c r="AF362" s="38">
        <v>200000</v>
      </c>
    </row>
    <row r="363" spans="1:32" ht="15" outlineLevel="5">
      <c r="A363" s="23">
        <v>346</v>
      </c>
      <c r="B363" s="19" t="s">
        <v>378</v>
      </c>
      <c r="C363" s="87" t="s">
        <v>220</v>
      </c>
      <c r="D363" s="20" t="s">
        <v>225</v>
      </c>
      <c r="E363" s="20">
        <v>7003113000</v>
      </c>
      <c r="F363" s="20" t="s">
        <v>6</v>
      </c>
      <c r="G363" s="21"/>
      <c r="H363" s="21"/>
      <c r="I363" s="21"/>
      <c r="J363" s="21"/>
      <c r="K363" s="26">
        <v>0</v>
      </c>
      <c r="L363" s="22">
        <f>L364</f>
        <v>100000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37">
        <v>0</v>
      </c>
      <c r="AE363" s="22">
        <v>0</v>
      </c>
      <c r="AF363" s="38">
        <f>AF364</f>
        <v>100000</v>
      </c>
    </row>
    <row r="364" spans="1:32" ht="15" outlineLevel="6">
      <c r="A364" s="23">
        <v>347</v>
      </c>
      <c r="B364" s="19" t="s">
        <v>379</v>
      </c>
      <c r="C364" s="87" t="s">
        <v>220</v>
      </c>
      <c r="D364" s="20" t="s">
        <v>225</v>
      </c>
      <c r="E364" s="20">
        <v>7003113000</v>
      </c>
      <c r="F364" s="20" t="s">
        <v>227</v>
      </c>
      <c r="G364" s="21"/>
      <c r="H364" s="21"/>
      <c r="I364" s="21"/>
      <c r="J364" s="21"/>
      <c r="K364" s="26">
        <v>0</v>
      </c>
      <c r="L364" s="22">
        <v>100000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37">
        <v>0</v>
      </c>
      <c r="AE364" s="22">
        <v>0</v>
      </c>
      <c r="AF364" s="38">
        <v>100000</v>
      </c>
    </row>
    <row r="365" spans="1:32" ht="38.25" outlineLevel="5">
      <c r="A365" s="23">
        <v>348</v>
      </c>
      <c r="B365" s="19" t="s">
        <v>380</v>
      </c>
      <c r="C365" s="87" t="s">
        <v>220</v>
      </c>
      <c r="D365" s="20" t="s">
        <v>225</v>
      </c>
      <c r="E365" s="20">
        <v>7003213000</v>
      </c>
      <c r="F365" s="20" t="s">
        <v>6</v>
      </c>
      <c r="G365" s="21"/>
      <c r="H365" s="21"/>
      <c r="I365" s="21"/>
      <c r="J365" s="21"/>
      <c r="K365" s="26">
        <v>0</v>
      </c>
      <c r="L365" s="22">
        <f>L366+L367+L368</f>
        <v>7957180</v>
      </c>
      <c r="M365" s="22">
        <f aca="true" t="shared" si="35" ref="M365:AF365">M366+M367+M368</f>
        <v>1991966</v>
      </c>
      <c r="N365" s="22">
        <f t="shared" si="35"/>
        <v>1991966</v>
      </c>
      <c r="O365" s="22">
        <f t="shared" si="35"/>
        <v>1991966</v>
      </c>
      <c r="P365" s="22">
        <f t="shared" si="35"/>
        <v>1991966</v>
      </c>
      <c r="Q365" s="22">
        <f t="shared" si="35"/>
        <v>1991966</v>
      </c>
      <c r="R365" s="22">
        <f t="shared" si="35"/>
        <v>1991966</v>
      </c>
      <c r="S365" s="22">
        <f t="shared" si="35"/>
        <v>1991966</v>
      </c>
      <c r="T365" s="22">
        <f t="shared" si="35"/>
        <v>1991966</v>
      </c>
      <c r="U365" s="22">
        <f t="shared" si="35"/>
        <v>1991966</v>
      </c>
      <c r="V365" s="22">
        <f t="shared" si="35"/>
        <v>1991966</v>
      </c>
      <c r="W365" s="22">
        <f t="shared" si="35"/>
        <v>1991966</v>
      </c>
      <c r="X365" s="22">
        <f t="shared" si="35"/>
        <v>1991966</v>
      </c>
      <c r="Y365" s="22">
        <f t="shared" si="35"/>
        <v>1991966</v>
      </c>
      <c r="Z365" s="22">
        <f t="shared" si="35"/>
        <v>1991966</v>
      </c>
      <c r="AA365" s="22">
        <f t="shared" si="35"/>
        <v>1991966</v>
      </c>
      <c r="AB365" s="22">
        <f t="shared" si="35"/>
        <v>1991966</v>
      </c>
      <c r="AC365" s="22">
        <f t="shared" si="35"/>
        <v>1991966</v>
      </c>
      <c r="AD365" s="22">
        <f t="shared" si="35"/>
        <v>1991966</v>
      </c>
      <c r="AE365" s="22">
        <f t="shared" si="35"/>
        <v>1991966</v>
      </c>
      <c r="AF365" s="22">
        <f t="shared" si="35"/>
        <v>7957180</v>
      </c>
    </row>
    <row r="366" spans="1:32" ht="25.5" outlineLevel="6">
      <c r="A366" s="23">
        <v>349</v>
      </c>
      <c r="B366" s="19" t="s">
        <v>381</v>
      </c>
      <c r="C366" s="87" t="s">
        <v>220</v>
      </c>
      <c r="D366" s="39" t="s">
        <v>225</v>
      </c>
      <c r="E366" s="39">
        <v>7003213000</v>
      </c>
      <c r="F366" s="39" t="s">
        <v>55</v>
      </c>
      <c r="G366" s="40"/>
      <c r="H366" s="40"/>
      <c r="I366" s="40"/>
      <c r="J366" s="40"/>
      <c r="K366" s="41">
        <v>0</v>
      </c>
      <c r="L366" s="42">
        <v>5962800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103">
        <v>0</v>
      </c>
      <c r="AE366" s="42">
        <v>0</v>
      </c>
      <c r="AF366" s="104">
        <v>5962800</v>
      </c>
    </row>
    <row r="367" spans="1:32" ht="27" customHeight="1" outlineLevel="6">
      <c r="A367" s="23">
        <v>350</v>
      </c>
      <c r="B367" s="19" t="s">
        <v>324</v>
      </c>
      <c r="C367" s="87" t="s">
        <v>220</v>
      </c>
      <c r="D367" s="20" t="s">
        <v>225</v>
      </c>
      <c r="E367" s="20">
        <v>7003213000</v>
      </c>
      <c r="F367" s="20" t="s">
        <v>15</v>
      </c>
      <c r="G367" s="21"/>
      <c r="H367" s="21"/>
      <c r="I367" s="21"/>
      <c r="J367" s="21"/>
      <c r="K367" s="26">
        <v>0</v>
      </c>
      <c r="L367" s="22">
        <f>1992125-159</f>
        <v>1991966</v>
      </c>
      <c r="M367" s="22">
        <f aca="true" t="shared" si="36" ref="M367:AF367">1992125-159</f>
        <v>1991966</v>
      </c>
      <c r="N367" s="22">
        <f t="shared" si="36"/>
        <v>1991966</v>
      </c>
      <c r="O367" s="22">
        <f t="shared" si="36"/>
        <v>1991966</v>
      </c>
      <c r="P367" s="22">
        <f t="shared" si="36"/>
        <v>1991966</v>
      </c>
      <c r="Q367" s="22">
        <f t="shared" si="36"/>
        <v>1991966</v>
      </c>
      <c r="R367" s="22">
        <f t="shared" si="36"/>
        <v>1991966</v>
      </c>
      <c r="S367" s="22">
        <f t="shared" si="36"/>
        <v>1991966</v>
      </c>
      <c r="T367" s="22">
        <f t="shared" si="36"/>
        <v>1991966</v>
      </c>
      <c r="U367" s="22">
        <f t="shared" si="36"/>
        <v>1991966</v>
      </c>
      <c r="V367" s="22">
        <f t="shared" si="36"/>
        <v>1991966</v>
      </c>
      <c r="W367" s="22">
        <f t="shared" si="36"/>
        <v>1991966</v>
      </c>
      <c r="X367" s="22">
        <f t="shared" si="36"/>
        <v>1991966</v>
      </c>
      <c r="Y367" s="22">
        <f t="shared" si="36"/>
        <v>1991966</v>
      </c>
      <c r="Z367" s="22">
        <f t="shared" si="36"/>
        <v>1991966</v>
      </c>
      <c r="AA367" s="22">
        <f t="shared" si="36"/>
        <v>1991966</v>
      </c>
      <c r="AB367" s="22">
        <f t="shared" si="36"/>
        <v>1991966</v>
      </c>
      <c r="AC367" s="22">
        <f t="shared" si="36"/>
        <v>1991966</v>
      </c>
      <c r="AD367" s="22">
        <f t="shared" si="36"/>
        <v>1991966</v>
      </c>
      <c r="AE367" s="22">
        <f t="shared" si="36"/>
        <v>1991966</v>
      </c>
      <c r="AF367" s="22">
        <f t="shared" si="36"/>
        <v>1991966</v>
      </c>
    </row>
    <row r="368" spans="1:32" ht="15" outlineLevel="6">
      <c r="A368" s="23">
        <v>351</v>
      </c>
      <c r="B368" s="19" t="s">
        <v>325</v>
      </c>
      <c r="C368" s="87" t="s">
        <v>220</v>
      </c>
      <c r="D368" s="20" t="s">
        <v>225</v>
      </c>
      <c r="E368" s="20">
        <v>7003213000</v>
      </c>
      <c r="F368" s="20" t="s">
        <v>17</v>
      </c>
      <c r="G368" s="21"/>
      <c r="H368" s="21"/>
      <c r="I368" s="21"/>
      <c r="J368" s="21"/>
      <c r="K368" s="26">
        <v>0</v>
      </c>
      <c r="L368" s="22">
        <v>2414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37">
        <v>0</v>
      </c>
      <c r="AE368" s="22">
        <v>0</v>
      </c>
      <c r="AF368" s="38">
        <v>2414</v>
      </c>
    </row>
    <row r="369" spans="1:32" s="6" customFormat="1" ht="14.25" outlineLevel="1">
      <c r="A369" s="23">
        <v>352</v>
      </c>
      <c r="B369" s="80" t="s">
        <v>300</v>
      </c>
      <c r="C369" s="81" t="s">
        <v>220</v>
      </c>
      <c r="D369" s="81" t="s">
        <v>228</v>
      </c>
      <c r="E369" s="81" t="s">
        <v>5</v>
      </c>
      <c r="F369" s="81" t="s">
        <v>6</v>
      </c>
      <c r="G369" s="82"/>
      <c r="H369" s="82"/>
      <c r="I369" s="82"/>
      <c r="J369" s="82"/>
      <c r="K369" s="83">
        <v>0</v>
      </c>
      <c r="L369" s="83">
        <f>L370</f>
        <v>2152500</v>
      </c>
      <c r="M369" s="83">
        <v>0</v>
      </c>
      <c r="N369" s="83">
        <v>0</v>
      </c>
      <c r="O369" s="83">
        <v>0</v>
      </c>
      <c r="P369" s="83">
        <v>0</v>
      </c>
      <c r="Q369" s="83">
        <v>0</v>
      </c>
      <c r="R369" s="83">
        <v>0</v>
      </c>
      <c r="S369" s="83">
        <v>0</v>
      </c>
      <c r="T369" s="83">
        <v>0</v>
      </c>
      <c r="U369" s="83">
        <v>0</v>
      </c>
      <c r="V369" s="83">
        <v>0</v>
      </c>
      <c r="W369" s="83">
        <v>0</v>
      </c>
      <c r="X369" s="83">
        <v>0</v>
      </c>
      <c r="Y369" s="83">
        <v>0</v>
      </c>
      <c r="Z369" s="83">
        <v>0</v>
      </c>
      <c r="AA369" s="83">
        <v>0</v>
      </c>
      <c r="AB369" s="83">
        <v>0</v>
      </c>
      <c r="AC369" s="83">
        <v>0</v>
      </c>
      <c r="AD369" s="84">
        <v>0</v>
      </c>
      <c r="AE369" s="83">
        <v>0</v>
      </c>
      <c r="AF369" s="85">
        <f>AF370</f>
        <v>2152500</v>
      </c>
    </row>
    <row r="370" spans="1:32" s="6" customFormat="1" ht="14.25" outlineLevel="2">
      <c r="A370" s="23">
        <v>353</v>
      </c>
      <c r="B370" s="80" t="s">
        <v>301</v>
      </c>
      <c r="C370" s="81" t="s">
        <v>220</v>
      </c>
      <c r="D370" s="81" t="s">
        <v>229</v>
      </c>
      <c r="E370" s="81" t="s">
        <v>5</v>
      </c>
      <c r="F370" s="81" t="s">
        <v>6</v>
      </c>
      <c r="G370" s="82"/>
      <c r="H370" s="82"/>
      <c r="I370" s="82"/>
      <c r="J370" s="82"/>
      <c r="K370" s="83">
        <v>0</v>
      </c>
      <c r="L370" s="83">
        <f>L371</f>
        <v>2152500</v>
      </c>
      <c r="M370" s="83">
        <v>0</v>
      </c>
      <c r="N370" s="83">
        <v>0</v>
      </c>
      <c r="O370" s="83">
        <v>0</v>
      </c>
      <c r="P370" s="83">
        <v>0</v>
      </c>
      <c r="Q370" s="83">
        <v>0</v>
      </c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>
        <v>0</v>
      </c>
      <c r="X370" s="83">
        <v>0</v>
      </c>
      <c r="Y370" s="83">
        <v>0</v>
      </c>
      <c r="Z370" s="83">
        <v>0</v>
      </c>
      <c r="AA370" s="83">
        <v>0</v>
      </c>
      <c r="AB370" s="83">
        <v>0</v>
      </c>
      <c r="AC370" s="83">
        <v>0</v>
      </c>
      <c r="AD370" s="84">
        <v>0</v>
      </c>
      <c r="AE370" s="83">
        <v>0</v>
      </c>
      <c r="AF370" s="85">
        <f>AF371</f>
        <v>2152500</v>
      </c>
    </row>
    <row r="371" spans="1:32" ht="51" outlineLevel="3">
      <c r="A371" s="23">
        <v>354</v>
      </c>
      <c r="B371" s="86" t="s">
        <v>230</v>
      </c>
      <c r="C371" s="87" t="s">
        <v>220</v>
      </c>
      <c r="D371" s="87" t="s">
        <v>229</v>
      </c>
      <c r="E371" s="87" t="s">
        <v>231</v>
      </c>
      <c r="F371" s="87" t="s">
        <v>6</v>
      </c>
      <c r="G371" s="88"/>
      <c r="H371" s="88"/>
      <c r="I371" s="88"/>
      <c r="J371" s="88"/>
      <c r="K371" s="89">
        <v>0</v>
      </c>
      <c r="L371" s="89">
        <f>L372</f>
        <v>2152500</v>
      </c>
      <c r="M371" s="89">
        <v>0</v>
      </c>
      <c r="N371" s="89">
        <v>0</v>
      </c>
      <c r="O371" s="89">
        <v>0</v>
      </c>
      <c r="P371" s="89">
        <v>0</v>
      </c>
      <c r="Q371" s="89">
        <v>0</v>
      </c>
      <c r="R371" s="89">
        <v>0</v>
      </c>
      <c r="S371" s="89">
        <v>0</v>
      </c>
      <c r="T371" s="89">
        <v>0</v>
      </c>
      <c r="U371" s="89">
        <v>0</v>
      </c>
      <c r="V371" s="89">
        <v>0</v>
      </c>
      <c r="W371" s="89">
        <v>0</v>
      </c>
      <c r="X371" s="89">
        <v>0</v>
      </c>
      <c r="Y371" s="89">
        <v>0</v>
      </c>
      <c r="Z371" s="89">
        <v>0</v>
      </c>
      <c r="AA371" s="89">
        <v>0</v>
      </c>
      <c r="AB371" s="89">
        <v>0</v>
      </c>
      <c r="AC371" s="89">
        <v>0</v>
      </c>
      <c r="AD371" s="90">
        <v>0</v>
      </c>
      <c r="AE371" s="89">
        <v>0</v>
      </c>
      <c r="AF371" s="91">
        <f>AF372</f>
        <v>2152500</v>
      </c>
    </row>
    <row r="372" spans="1:32" ht="25.5" outlineLevel="4">
      <c r="A372" s="23">
        <v>355</v>
      </c>
      <c r="B372" s="86" t="s">
        <v>232</v>
      </c>
      <c r="C372" s="87" t="s">
        <v>220</v>
      </c>
      <c r="D372" s="87" t="s">
        <v>229</v>
      </c>
      <c r="E372" s="87" t="s">
        <v>233</v>
      </c>
      <c r="F372" s="87" t="s">
        <v>6</v>
      </c>
      <c r="G372" s="88"/>
      <c r="H372" s="88"/>
      <c r="I372" s="88"/>
      <c r="J372" s="88"/>
      <c r="K372" s="89">
        <v>0</v>
      </c>
      <c r="L372" s="89">
        <f>L373+L375</f>
        <v>2152500</v>
      </c>
      <c r="M372" s="89">
        <v>0</v>
      </c>
      <c r="N372" s="89">
        <v>0</v>
      </c>
      <c r="O372" s="89">
        <v>0</v>
      </c>
      <c r="P372" s="89">
        <v>0</v>
      </c>
      <c r="Q372" s="89">
        <v>0</v>
      </c>
      <c r="R372" s="89">
        <v>0</v>
      </c>
      <c r="S372" s="89">
        <v>0</v>
      </c>
      <c r="T372" s="89">
        <v>0</v>
      </c>
      <c r="U372" s="89">
        <v>0</v>
      </c>
      <c r="V372" s="89">
        <v>0</v>
      </c>
      <c r="W372" s="89">
        <v>0</v>
      </c>
      <c r="X372" s="89">
        <v>0</v>
      </c>
      <c r="Y372" s="89">
        <v>0</v>
      </c>
      <c r="Z372" s="89">
        <v>0</v>
      </c>
      <c r="AA372" s="89">
        <v>0</v>
      </c>
      <c r="AB372" s="89">
        <v>0</v>
      </c>
      <c r="AC372" s="89">
        <v>0</v>
      </c>
      <c r="AD372" s="90">
        <v>0</v>
      </c>
      <c r="AE372" s="89">
        <v>0</v>
      </c>
      <c r="AF372" s="91">
        <f>AF373+AF375</f>
        <v>2152500</v>
      </c>
    </row>
    <row r="373" spans="1:32" ht="38.25" outlineLevel="5">
      <c r="A373" s="23">
        <v>356</v>
      </c>
      <c r="B373" s="86" t="s">
        <v>234</v>
      </c>
      <c r="C373" s="87" t="s">
        <v>220</v>
      </c>
      <c r="D373" s="87" t="s">
        <v>229</v>
      </c>
      <c r="E373" s="87" t="s">
        <v>235</v>
      </c>
      <c r="F373" s="87" t="s">
        <v>6</v>
      </c>
      <c r="G373" s="88"/>
      <c r="H373" s="88"/>
      <c r="I373" s="88"/>
      <c r="J373" s="88"/>
      <c r="K373" s="89">
        <v>0</v>
      </c>
      <c r="L373" s="89">
        <f>L374</f>
        <v>1952500</v>
      </c>
      <c r="M373" s="89">
        <v>0</v>
      </c>
      <c r="N373" s="89">
        <v>0</v>
      </c>
      <c r="O373" s="89">
        <v>0</v>
      </c>
      <c r="P373" s="89">
        <v>0</v>
      </c>
      <c r="Q373" s="89">
        <v>0</v>
      </c>
      <c r="R373" s="89">
        <v>0</v>
      </c>
      <c r="S373" s="89">
        <v>0</v>
      </c>
      <c r="T373" s="89">
        <v>0</v>
      </c>
      <c r="U373" s="89">
        <v>0</v>
      </c>
      <c r="V373" s="89">
        <v>0</v>
      </c>
      <c r="W373" s="89">
        <v>0</v>
      </c>
      <c r="X373" s="89">
        <v>0</v>
      </c>
      <c r="Y373" s="89">
        <v>0</v>
      </c>
      <c r="Z373" s="89">
        <v>0</v>
      </c>
      <c r="AA373" s="89">
        <v>0</v>
      </c>
      <c r="AB373" s="89">
        <v>0</v>
      </c>
      <c r="AC373" s="89">
        <v>0</v>
      </c>
      <c r="AD373" s="90">
        <v>0</v>
      </c>
      <c r="AE373" s="89">
        <v>0</v>
      </c>
      <c r="AF373" s="91">
        <f>AF374</f>
        <v>1952500</v>
      </c>
    </row>
    <row r="374" spans="1:32" ht="15" outlineLevel="6">
      <c r="A374" s="23">
        <v>357</v>
      </c>
      <c r="B374" s="86" t="s">
        <v>222</v>
      </c>
      <c r="C374" s="87" t="s">
        <v>220</v>
      </c>
      <c r="D374" s="87" t="s">
        <v>229</v>
      </c>
      <c r="E374" s="87" t="s">
        <v>235</v>
      </c>
      <c r="F374" s="87" t="s">
        <v>223</v>
      </c>
      <c r="G374" s="88"/>
      <c r="H374" s="88"/>
      <c r="I374" s="88"/>
      <c r="J374" s="88"/>
      <c r="K374" s="89">
        <v>0</v>
      </c>
      <c r="L374" s="89">
        <v>1952500</v>
      </c>
      <c r="M374" s="89">
        <v>0</v>
      </c>
      <c r="N374" s="89">
        <v>0</v>
      </c>
      <c r="O374" s="89">
        <v>0</v>
      </c>
      <c r="P374" s="89">
        <v>0</v>
      </c>
      <c r="Q374" s="89">
        <v>0</v>
      </c>
      <c r="R374" s="89">
        <v>0</v>
      </c>
      <c r="S374" s="89">
        <v>0</v>
      </c>
      <c r="T374" s="89">
        <v>0</v>
      </c>
      <c r="U374" s="89">
        <v>0</v>
      </c>
      <c r="V374" s="89">
        <v>0</v>
      </c>
      <c r="W374" s="89">
        <v>0</v>
      </c>
      <c r="X374" s="89">
        <v>0</v>
      </c>
      <c r="Y374" s="89">
        <v>0</v>
      </c>
      <c r="Z374" s="89">
        <v>0</v>
      </c>
      <c r="AA374" s="89">
        <v>0</v>
      </c>
      <c r="AB374" s="89">
        <v>0</v>
      </c>
      <c r="AC374" s="89">
        <v>0</v>
      </c>
      <c r="AD374" s="90">
        <v>0</v>
      </c>
      <c r="AE374" s="89">
        <v>0</v>
      </c>
      <c r="AF374" s="91">
        <v>1952500</v>
      </c>
    </row>
    <row r="375" spans="1:32" ht="38.25" outlineLevel="5">
      <c r="A375" s="23">
        <v>358</v>
      </c>
      <c r="B375" s="86" t="s">
        <v>236</v>
      </c>
      <c r="C375" s="87" t="s">
        <v>220</v>
      </c>
      <c r="D375" s="87" t="s">
        <v>229</v>
      </c>
      <c r="E375" s="87" t="s">
        <v>237</v>
      </c>
      <c r="F375" s="87" t="s">
        <v>6</v>
      </c>
      <c r="G375" s="88"/>
      <c r="H375" s="88"/>
      <c r="I375" s="88"/>
      <c r="J375" s="88"/>
      <c r="K375" s="89">
        <v>0</v>
      </c>
      <c r="L375" s="89">
        <f>L376</f>
        <v>200000</v>
      </c>
      <c r="M375" s="89">
        <v>0</v>
      </c>
      <c r="N375" s="89">
        <v>0</v>
      </c>
      <c r="O375" s="89">
        <v>0</v>
      </c>
      <c r="P375" s="89">
        <v>0</v>
      </c>
      <c r="Q375" s="89">
        <v>0</v>
      </c>
      <c r="R375" s="89">
        <v>0</v>
      </c>
      <c r="S375" s="89">
        <v>0</v>
      </c>
      <c r="T375" s="89">
        <v>0</v>
      </c>
      <c r="U375" s="89">
        <v>0</v>
      </c>
      <c r="V375" s="89">
        <v>0</v>
      </c>
      <c r="W375" s="89">
        <v>0</v>
      </c>
      <c r="X375" s="89">
        <v>0</v>
      </c>
      <c r="Y375" s="89">
        <v>0</v>
      </c>
      <c r="Z375" s="89">
        <v>0</v>
      </c>
      <c r="AA375" s="89">
        <v>0</v>
      </c>
      <c r="AB375" s="89">
        <v>0</v>
      </c>
      <c r="AC375" s="89">
        <v>0</v>
      </c>
      <c r="AD375" s="90">
        <v>0</v>
      </c>
      <c r="AE375" s="89">
        <v>0</v>
      </c>
      <c r="AF375" s="91">
        <f>AF376</f>
        <v>200000</v>
      </c>
    </row>
    <row r="376" spans="1:32" ht="15" outlineLevel="6">
      <c r="A376" s="23">
        <v>359</v>
      </c>
      <c r="B376" s="86" t="s">
        <v>222</v>
      </c>
      <c r="C376" s="87" t="s">
        <v>220</v>
      </c>
      <c r="D376" s="87" t="s">
        <v>229</v>
      </c>
      <c r="E376" s="87" t="s">
        <v>237</v>
      </c>
      <c r="F376" s="87" t="s">
        <v>223</v>
      </c>
      <c r="G376" s="88"/>
      <c r="H376" s="88"/>
      <c r="I376" s="88"/>
      <c r="J376" s="88"/>
      <c r="K376" s="89">
        <v>0</v>
      </c>
      <c r="L376" s="89">
        <v>200000</v>
      </c>
      <c r="M376" s="89">
        <v>0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  <c r="S376" s="89">
        <v>0</v>
      </c>
      <c r="T376" s="89">
        <v>0</v>
      </c>
      <c r="U376" s="89">
        <v>0</v>
      </c>
      <c r="V376" s="89">
        <v>0</v>
      </c>
      <c r="W376" s="89">
        <v>0</v>
      </c>
      <c r="X376" s="89">
        <v>0</v>
      </c>
      <c r="Y376" s="89">
        <v>0</v>
      </c>
      <c r="Z376" s="89">
        <v>0</v>
      </c>
      <c r="AA376" s="89">
        <v>0</v>
      </c>
      <c r="AB376" s="89">
        <v>0</v>
      </c>
      <c r="AC376" s="89">
        <v>0</v>
      </c>
      <c r="AD376" s="90">
        <v>0</v>
      </c>
      <c r="AE376" s="89">
        <v>0</v>
      </c>
      <c r="AF376" s="91">
        <v>200000</v>
      </c>
    </row>
    <row r="377" spans="1:32" s="6" customFormat="1" ht="14.25">
      <c r="A377" s="23">
        <v>360</v>
      </c>
      <c r="B377" s="80" t="s">
        <v>302</v>
      </c>
      <c r="C377" s="81" t="s">
        <v>238</v>
      </c>
      <c r="D377" s="81" t="s">
        <v>4</v>
      </c>
      <c r="E377" s="81" t="s">
        <v>5</v>
      </c>
      <c r="F377" s="81" t="s">
        <v>6</v>
      </c>
      <c r="G377" s="82"/>
      <c r="H377" s="82"/>
      <c r="I377" s="82"/>
      <c r="J377" s="82"/>
      <c r="K377" s="83">
        <v>0</v>
      </c>
      <c r="L377" s="83">
        <f>L378</f>
        <v>1337000</v>
      </c>
      <c r="M377" s="83">
        <v>0</v>
      </c>
      <c r="N377" s="83">
        <v>0</v>
      </c>
      <c r="O377" s="83">
        <v>0</v>
      </c>
      <c r="P377" s="83">
        <v>0</v>
      </c>
      <c r="Q377" s="83">
        <v>0</v>
      </c>
      <c r="R377" s="83">
        <v>0</v>
      </c>
      <c r="S377" s="83">
        <v>0</v>
      </c>
      <c r="T377" s="83">
        <v>0</v>
      </c>
      <c r="U377" s="83">
        <v>0</v>
      </c>
      <c r="V377" s="83">
        <v>0</v>
      </c>
      <c r="W377" s="83">
        <v>0</v>
      </c>
      <c r="X377" s="83">
        <v>0</v>
      </c>
      <c r="Y377" s="83">
        <v>0</v>
      </c>
      <c r="Z377" s="83">
        <v>0</v>
      </c>
      <c r="AA377" s="83">
        <v>0</v>
      </c>
      <c r="AB377" s="83">
        <v>0</v>
      </c>
      <c r="AC377" s="83">
        <v>0</v>
      </c>
      <c r="AD377" s="84">
        <v>0</v>
      </c>
      <c r="AE377" s="83">
        <v>0</v>
      </c>
      <c r="AF377" s="85">
        <f>AF378</f>
        <v>1337000</v>
      </c>
    </row>
    <row r="378" spans="1:32" s="6" customFormat="1" ht="14.25" outlineLevel="1">
      <c r="A378" s="23">
        <v>361</v>
      </c>
      <c r="B378" s="80" t="s">
        <v>261</v>
      </c>
      <c r="C378" s="81" t="s">
        <v>238</v>
      </c>
      <c r="D378" s="81" t="s">
        <v>7</v>
      </c>
      <c r="E378" s="81" t="s">
        <v>5</v>
      </c>
      <c r="F378" s="81" t="s">
        <v>6</v>
      </c>
      <c r="G378" s="82"/>
      <c r="H378" s="82"/>
      <c r="I378" s="82"/>
      <c r="J378" s="82"/>
      <c r="K378" s="83">
        <v>0</v>
      </c>
      <c r="L378" s="83">
        <f>L379+L385</f>
        <v>1337000</v>
      </c>
      <c r="M378" s="83">
        <v>0</v>
      </c>
      <c r="N378" s="83">
        <v>0</v>
      </c>
      <c r="O378" s="83">
        <v>0</v>
      </c>
      <c r="P378" s="83">
        <v>0</v>
      </c>
      <c r="Q378" s="83">
        <v>0</v>
      </c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>
        <v>0</v>
      </c>
      <c r="X378" s="83">
        <v>0</v>
      </c>
      <c r="Y378" s="83">
        <v>0</v>
      </c>
      <c r="Z378" s="83">
        <v>0</v>
      </c>
      <c r="AA378" s="83">
        <v>0</v>
      </c>
      <c r="AB378" s="83">
        <v>0</v>
      </c>
      <c r="AC378" s="83">
        <v>0</v>
      </c>
      <c r="AD378" s="84">
        <v>0</v>
      </c>
      <c r="AE378" s="83">
        <v>0</v>
      </c>
      <c r="AF378" s="85">
        <f>AF379+AF385</f>
        <v>1337000</v>
      </c>
    </row>
    <row r="379" spans="1:32" s="6" customFormat="1" ht="51" outlineLevel="2">
      <c r="A379" s="23">
        <v>362</v>
      </c>
      <c r="B379" s="80" t="s">
        <v>303</v>
      </c>
      <c r="C379" s="81" t="s">
        <v>238</v>
      </c>
      <c r="D379" s="81" t="s">
        <v>239</v>
      </c>
      <c r="E379" s="81" t="s">
        <v>5</v>
      </c>
      <c r="F379" s="81" t="s">
        <v>6</v>
      </c>
      <c r="G379" s="82"/>
      <c r="H379" s="82"/>
      <c r="I379" s="82"/>
      <c r="J379" s="82"/>
      <c r="K379" s="83">
        <v>0</v>
      </c>
      <c r="L379" s="83">
        <f>L380</f>
        <v>1257000</v>
      </c>
      <c r="M379" s="83">
        <v>0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  <c r="T379" s="83">
        <v>0</v>
      </c>
      <c r="U379" s="83">
        <v>0</v>
      </c>
      <c r="V379" s="83">
        <v>0</v>
      </c>
      <c r="W379" s="83">
        <v>0</v>
      </c>
      <c r="X379" s="83">
        <v>0</v>
      </c>
      <c r="Y379" s="83">
        <v>0</v>
      </c>
      <c r="Z379" s="83">
        <v>0</v>
      </c>
      <c r="AA379" s="83">
        <v>0</v>
      </c>
      <c r="AB379" s="83">
        <v>0</v>
      </c>
      <c r="AC379" s="83">
        <v>0</v>
      </c>
      <c r="AD379" s="84">
        <v>0</v>
      </c>
      <c r="AE379" s="83">
        <v>0</v>
      </c>
      <c r="AF379" s="85">
        <f>AF380</f>
        <v>1257000</v>
      </c>
    </row>
    <row r="380" spans="1:32" ht="15" outlineLevel="3">
      <c r="A380" s="23">
        <v>363</v>
      </c>
      <c r="B380" s="86" t="s">
        <v>19</v>
      </c>
      <c r="C380" s="87" t="s">
        <v>238</v>
      </c>
      <c r="D380" s="87" t="s">
        <v>239</v>
      </c>
      <c r="E380" s="87" t="s">
        <v>20</v>
      </c>
      <c r="F380" s="87" t="s">
        <v>6</v>
      </c>
      <c r="G380" s="88"/>
      <c r="H380" s="88"/>
      <c r="I380" s="88"/>
      <c r="J380" s="88"/>
      <c r="K380" s="89">
        <v>0</v>
      </c>
      <c r="L380" s="89">
        <f>L381</f>
        <v>1257000</v>
      </c>
      <c r="M380" s="89">
        <v>0</v>
      </c>
      <c r="N380" s="89">
        <v>0</v>
      </c>
      <c r="O380" s="89">
        <v>0</v>
      </c>
      <c r="P380" s="89">
        <v>0</v>
      </c>
      <c r="Q380" s="89">
        <v>0</v>
      </c>
      <c r="R380" s="89">
        <v>0</v>
      </c>
      <c r="S380" s="89">
        <v>0</v>
      </c>
      <c r="T380" s="89">
        <v>0</v>
      </c>
      <c r="U380" s="89">
        <v>0</v>
      </c>
      <c r="V380" s="89">
        <v>0</v>
      </c>
      <c r="W380" s="89">
        <v>0</v>
      </c>
      <c r="X380" s="89">
        <v>0</v>
      </c>
      <c r="Y380" s="89">
        <v>0</v>
      </c>
      <c r="Z380" s="89">
        <v>0</v>
      </c>
      <c r="AA380" s="89">
        <v>0</v>
      </c>
      <c r="AB380" s="89">
        <v>0</v>
      </c>
      <c r="AC380" s="89">
        <v>0</v>
      </c>
      <c r="AD380" s="90">
        <v>0</v>
      </c>
      <c r="AE380" s="89">
        <v>0</v>
      </c>
      <c r="AF380" s="91">
        <f>AF381</f>
        <v>1257000</v>
      </c>
    </row>
    <row r="381" spans="1:32" ht="25.5" outlineLevel="5">
      <c r="A381" s="23">
        <v>364</v>
      </c>
      <c r="B381" s="86" t="s">
        <v>13</v>
      </c>
      <c r="C381" s="87" t="s">
        <v>238</v>
      </c>
      <c r="D381" s="87" t="s">
        <v>239</v>
      </c>
      <c r="E381" s="87" t="s">
        <v>240</v>
      </c>
      <c r="F381" s="87" t="s">
        <v>6</v>
      </c>
      <c r="G381" s="88"/>
      <c r="H381" s="88"/>
      <c r="I381" s="88"/>
      <c r="J381" s="88"/>
      <c r="K381" s="89">
        <v>0</v>
      </c>
      <c r="L381" s="89">
        <f>L382+L383+L384</f>
        <v>1257000</v>
      </c>
      <c r="M381" s="89">
        <v>0</v>
      </c>
      <c r="N381" s="89">
        <v>0</v>
      </c>
      <c r="O381" s="89">
        <v>0</v>
      </c>
      <c r="P381" s="89">
        <v>0</v>
      </c>
      <c r="Q381" s="89">
        <v>0</v>
      </c>
      <c r="R381" s="89">
        <v>0</v>
      </c>
      <c r="S381" s="89">
        <v>0</v>
      </c>
      <c r="T381" s="89">
        <v>0</v>
      </c>
      <c r="U381" s="89">
        <v>0</v>
      </c>
      <c r="V381" s="89">
        <v>0</v>
      </c>
      <c r="W381" s="89">
        <v>0</v>
      </c>
      <c r="X381" s="89">
        <v>0</v>
      </c>
      <c r="Y381" s="89">
        <v>0</v>
      </c>
      <c r="Z381" s="89">
        <v>0</v>
      </c>
      <c r="AA381" s="89">
        <v>0</v>
      </c>
      <c r="AB381" s="89">
        <v>0</v>
      </c>
      <c r="AC381" s="89">
        <v>0</v>
      </c>
      <c r="AD381" s="90">
        <v>0</v>
      </c>
      <c r="AE381" s="89">
        <v>0</v>
      </c>
      <c r="AF381" s="91">
        <f>AF382+AF383+AF384</f>
        <v>1257000</v>
      </c>
    </row>
    <row r="382" spans="1:32" ht="25.5" outlineLevel="6">
      <c r="A382" s="23">
        <v>365</v>
      </c>
      <c r="B382" s="86" t="s">
        <v>10</v>
      </c>
      <c r="C382" s="87" t="s">
        <v>238</v>
      </c>
      <c r="D382" s="87" t="s">
        <v>239</v>
      </c>
      <c r="E382" s="87" t="s">
        <v>240</v>
      </c>
      <c r="F382" s="87" t="s">
        <v>11</v>
      </c>
      <c r="G382" s="88"/>
      <c r="H382" s="88"/>
      <c r="I382" s="88"/>
      <c r="J382" s="88"/>
      <c r="K382" s="89">
        <v>0</v>
      </c>
      <c r="L382" s="89">
        <v>893099</v>
      </c>
      <c r="M382" s="89">
        <v>0</v>
      </c>
      <c r="N382" s="89">
        <v>0</v>
      </c>
      <c r="O382" s="89">
        <v>0</v>
      </c>
      <c r="P382" s="89">
        <v>0</v>
      </c>
      <c r="Q382" s="89">
        <v>0</v>
      </c>
      <c r="R382" s="89">
        <v>0</v>
      </c>
      <c r="S382" s="89">
        <v>0</v>
      </c>
      <c r="T382" s="89">
        <v>0</v>
      </c>
      <c r="U382" s="89">
        <v>0</v>
      </c>
      <c r="V382" s="89">
        <v>0</v>
      </c>
      <c r="W382" s="89">
        <v>0</v>
      </c>
      <c r="X382" s="89">
        <v>0</v>
      </c>
      <c r="Y382" s="89">
        <v>0</v>
      </c>
      <c r="Z382" s="89">
        <v>0</v>
      </c>
      <c r="AA382" s="89">
        <v>0</v>
      </c>
      <c r="AB382" s="89">
        <v>0</v>
      </c>
      <c r="AC382" s="89">
        <v>0</v>
      </c>
      <c r="AD382" s="90">
        <v>0</v>
      </c>
      <c r="AE382" s="89">
        <v>0</v>
      </c>
      <c r="AF382" s="91">
        <v>893099</v>
      </c>
    </row>
    <row r="383" spans="1:32" ht="27.75" customHeight="1" outlineLevel="6">
      <c r="A383" s="23">
        <v>366</v>
      </c>
      <c r="B383" s="86" t="s">
        <v>14</v>
      </c>
      <c r="C383" s="87" t="s">
        <v>238</v>
      </c>
      <c r="D383" s="87" t="s">
        <v>239</v>
      </c>
      <c r="E383" s="87" t="s">
        <v>240</v>
      </c>
      <c r="F383" s="87" t="s">
        <v>15</v>
      </c>
      <c r="G383" s="88"/>
      <c r="H383" s="88"/>
      <c r="I383" s="88"/>
      <c r="J383" s="88"/>
      <c r="K383" s="89">
        <v>0</v>
      </c>
      <c r="L383" s="89">
        <v>363401</v>
      </c>
      <c r="M383" s="89">
        <v>0</v>
      </c>
      <c r="N383" s="89">
        <v>0</v>
      </c>
      <c r="O383" s="89">
        <v>0</v>
      </c>
      <c r="P383" s="89">
        <v>0</v>
      </c>
      <c r="Q383" s="89">
        <v>0</v>
      </c>
      <c r="R383" s="89">
        <v>0</v>
      </c>
      <c r="S383" s="89">
        <v>0</v>
      </c>
      <c r="T383" s="89">
        <v>0</v>
      </c>
      <c r="U383" s="89">
        <v>0</v>
      </c>
      <c r="V383" s="89">
        <v>0</v>
      </c>
      <c r="W383" s="89">
        <v>0</v>
      </c>
      <c r="X383" s="89">
        <v>0</v>
      </c>
      <c r="Y383" s="89">
        <v>0</v>
      </c>
      <c r="Z383" s="89">
        <v>0</v>
      </c>
      <c r="AA383" s="89">
        <v>0</v>
      </c>
      <c r="AB383" s="89">
        <v>0</v>
      </c>
      <c r="AC383" s="89">
        <v>0</v>
      </c>
      <c r="AD383" s="90">
        <v>0</v>
      </c>
      <c r="AE383" s="89">
        <v>0</v>
      </c>
      <c r="AF383" s="91">
        <v>363401</v>
      </c>
    </row>
    <row r="384" spans="1:32" ht="15" outlineLevel="6">
      <c r="A384" s="23">
        <v>367</v>
      </c>
      <c r="B384" s="86" t="s">
        <v>16</v>
      </c>
      <c r="C384" s="87" t="s">
        <v>238</v>
      </c>
      <c r="D384" s="87" t="s">
        <v>239</v>
      </c>
      <c r="E384" s="87" t="s">
        <v>240</v>
      </c>
      <c r="F384" s="87" t="s">
        <v>17</v>
      </c>
      <c r="G384" s="88"/>
      <c r="H384" s="88"/>
      <c r="I384" s="88"/>
      <c r="J384" s="88"/>
      <c r="K384" s="89">
        <v>0</v>
      </c>
      <c r="L384" s="89">
        <v>500</v>
      </c>
      <c r="M384" s="89">
        <v>0</v>
      </c>
      <c r="N384" s="89">
        <v>0</v>
      </c>
      <c r="O384" s="89">
        <v>0</v>
      </c>
      <c r="P384" s="89">
        <v>0</v>
      </c>
      <c r="Q384" s="89">
        <v>0</v>
      </c>
      <c r="R384" s="89">
        <v>0</v>
      </c>
      <c r="S384" s="89">
        <v>0</v>
      </c>
      <c r="T384" s="89">
        <v>0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0</v>
      </c>
      <c r="AB384" s="89">
        <v>0</v>
      </c>
      <c r="AC384" s="89">
        <v>0</v>
      </c>
      <c r="AD384" s="90">
        <v>0</v>
      </c>
      <c r="AE384" s="89">
        <v>0</v>
      </c>
      <c r="AF384" s="91">
        <v>500</v>
      </c>
    </row>
    <row r="385" spans="1:32" s="6" customFormat="1" ht="14.25" outlineLevel="2">
      <c r="A385" s="23">
        <v>368</v>
      </c>
      <c r="B385" s="80" t="s">
        <v>265</v>
      </c>
      <c r="C385" s="81" t="s">
        <v>238</v>
      </c>
      <c r="D385" s="81" t="s">
        <v>22</v>
      </c>
      <c r="E385" s="81" t="s">
        <v>5</v>
      </c>
      <c r="F385" s="81" t="s">
        <v>6</v>
      </c>
      <c r="G385" s="82"/>
      <c r="H385" s="82"/>
      <c r="I385" s="82"/>
      <c r="J385" s="82"/>
      <c r="K385" s="83">
        <v>0</v>
      </c>
      <c r="L385" s="83">
        <f>L386</f>
        <v>80000</v>
      </c>
      <c r="M385" s="83">
        <v>0</v>
      </c>
      <c r="N385" s="83">
        <v>0</v>
      </c>
      <c r="O385" s="83">
        <v>0</v>
      </c>
      <c r="P385" s="83">
        <v>0</v>
      </c>
      <c r="Q385" s="83">
        <v>0</v>
      </c>
      <c r="R385" s="83">
        <v>0</v>
      </c>
      <c r="S385" s="83">
        <v>0</v>
      </c>
      <c r="T385" s="83">
        <v>0</v>
      </c>
      <c r="U385" s="83">
        <v>0</v>
      </c>
      <c r="V385" s="83">
        <v>0</v>
      </c>
      <c r="W385" s="83">
        <v>0</v>
      </c>
      <c r="X385" s="83">
        <v>0</v>
      </c>
      <c r="Y385" s="83">
        <v>0</v>
      </c>
      <c r="Z385" s="83">
        <v>0</v>
      </c>
      <c r="AA385" s="83">
        <v>0</v>
      </c>
      <c r="AB385" s="83">
        <v>0</v>
      </c>
      <c r="AC385" s="83">
        <v>0</v>
      </c>
      <c r="AD385" s="84">
        <v>0</v>
      </c>
      <c r="AE385" s="83">
        <v>0</v>
      </c>
      <c r="AF385" s="85">
        <f>AF386</f>
        <v>80000</v>
      </c>
    </row>
    <row r="386" spans="1:32" ht="15" outlineLevel="3">
      <c r="A386" s="23">
        <v>369</v>
      </c>
      <c r="B386" s="86" t="s">
        <v>19</v>
      </c>
      <c r="C386" s="87" t="s">
        <v>238</v>
      </c>
      <c r="D386" s="87" t="s">
        <v>22</v>
      </c>
      <c r="E386" s="87" t="s">
        <v>20</v>
      </c>
      <c r="F386" s="87" t="s">
        <v>6</v>
      </c>
      <c r="G386" s="88"/>
      <c r="H386" s="88"/>
      <c r="I386" s="88"/>
      <c r="J386" s="88"/>
      <c r="K386" s="89">
        <v>0</v>
      </c>
      <c r="L386" s="89">
        <f>L387</f>
        <v>80000</v>
      </c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  <c r="S386" s="89">
        <v>0</v>
      </c>
      <c r="T386" s="89">
        <v>0</v>
      </c>
      <c r="U386" s="89">
        <v>0</v>
      </c>
      <c r="V386" s="89">
        <v>0</v>
      </c>
      <c r="W386" s="89">
        <v>0</v>
      </c>
      <c r="X386" s="89">
        <v>0</v>
      </c>
      <c r="Y386" s="89">
        <v>0</v>
      </c>
      <c r="Z386" s="89">
        <v>0</v>
      </c>
      <c r="AA386" s="89">
        <v>0</v>
      </c>
      <c r="AB386" s="89">
        <v>0</v>
      </c>
      <c r="AC386" s="89">
        <v>0</v>
      </c>
      <c r="AD386" s="90">
        <v>0</v>
      </c>
      <c r="AE386" s="89">
        <v>0</v>
      </c>
      <c r="AF386" s="91">
        <f>AF387</f>
        <v>80000</v>
      </c>
    </row>
    <row r="387" spans="1:32" ht="25.5" outlineLevel="5">
      <c r="A387" s="23">
        <v>370</v>
      </c>
      <c r="B387" s="86" t="s">
        <v>35</v>
      </c>
      <c r="C387" s="87" t="s">
        <v>238</v>
      </c>
      <c r="D387" s="87" t="s">
        <v>22</v>
      </c>
      <c r="E387" s="87" t="s">
        <v>210</v>
      </c>
      <c r="F387" s="87" t="s">
        <v>6</v>
      </c>
      <c r="G387" s="88"/>
      <c r="H387" s="88"/>
      <c r="I387" s="88"/>
      <c r="J387" s="88"/>
      <c r="K387" s="89">
        <v>0</v>
      </c>
      <c r="L387" s="89">
        <f>L388</f>
        <v>80000</v>
      </c>
      <c r="M387" s="89">
        <v>0</v>
      </c>
      <c r="N387" s="89">
        <v>0</v>
      </c>
      <c r="O387" s="89">
        <v>0</v>
      </c>
      <c r="P387" s="89">
        <v>0</v>
      </c>
      <c r="Q387" s="89">
        <v>0</v>
      </c>
      <c r="R387" s="89">
        <v>0</v>
      </c>
      <c r="S387" s="89">
        <v>0</v>
      </c>
      <c r="T387" s="89">
        <v>0</v>
      </c>
      <c r="U387" s="89">
        <v>0</v>
      </c>
      <c r="V387" s="89">
        <v>0</v>
      </c>
      <c r="W387" s="89">
        <v>0</v>
      </c>
      <c r="X387" s="89">
        <v>0</v>
      </c>
      <c r="Y387" s="89">
        <v>0</v>
      </c>
      <c r="Z387" s="89">
        <v>0</v>
      </c>
      <c r="AA387" s="89">
        <v>0</v>
      </c>
      <c r="AB387" s="89">
        <v>0</v>
      </c>
      <c r="AC387" s="89">
        <v>0</v>
      </c>
      <c r="AD387" s="90">
        <v>0</v>
      </c>
      <c r="AE387" s="89">
        <v>0</v>
      </c>
      <c r="AF387" s="91">
        <f>AF388</f>
        <v>80000</v>
      </c>
    </row>
    <row r="388" spans="1:32" ht="27.75" customHeight="1" outlineLevel="6">
      <c r="A388" s="23">
        <v>371</v>
      </c>
      <c r="B388" s="86" t="s">
        <v>14</v>
      </c>
      <c r="C388" s="87" t="s">
        <v>238</v>
      </c>
      <c r="D388" s="87" t="s">
        <v>22</v>
      </c>
      <c r="E388" s="87" t="s">
        <v>210</v>
      </c>
      <c r="F388" s="87" t="s">
        <v>15</v>
      </c>
      <c r="G388" s="88"/>
      <c r="H388" s="88"/>
      <c r="I388" s="88"/>
      <c r="J388" s="88"/>
      <c r="K388" s="89">
        <v>0</v>
      </c>
      <c r="L388" s="89">
        <v>80000</v>
      </c>
      <c r="M388" s="89">
        <v>0</v>
      </c>
      <c r="N388" s="89">
        <v>0</v>
      </c>
      <c r="O388" s="89">
        <v>0</v>
      </c>
      <c r="P388" s="89">
        <v>0</v>
      </c>
      <c r="Q388" s="89">
        <v>0</v>
      </c>
      <c r="R388" s="89">
        <v>0</v>
      </c>
      <c r="S388" s="89">
        <v>0</v>
      </c>
      <c r="T388" s="89">
        <v>0</v>
      </c>
      <c r="U388" s="89">
        <v>0</v>
      </c>
      <c r="V388" s="89">
        <v>0</v>
      </c>
      <c r="W388" s="89">
        <v>0</v>
      </c>
      <c r="X388" s="89">
        <v>0</v>
      </c>
      <c r="Y388" s="89">
        <v>0</v>
      </c>
      <c r="Z388" s="89">
        <v>0</v>
      </c>
      <c r="AA388" s="89">
        <v>0</v>
      </c>
      <c r="AB388" s="89">
        <v>0</v>
      </c>
      <c r="AC388" s="89">
        <v>0</v>
      </c>
      <c r="AD388" s="90">
        <v>0</v>
      </c>
      <c r="AE388" s="89">
        <v>0</v>
      </c>
      <c r="AF388" s="91">
        <v>80000</v>
      </c>
    </row>
    <row r="389" spans="1:32" s="6" customFormat="1" ht="25.5">
      <c r="A389" s="23">
        <v>372</v>
      </c>
      <c r="B389" s="80" t="s">
        <v>304</v>
      </c>
      <c r="C389" s="81" t="s">
        <v>241</v>
      </c>
      <c r="D389" s="81" t="s">
        <v>4</v>
      </c>
      <c r="E389" s="81" t="s">
        <v>5</v>
      </c>
      <c r="F389" s="81" t="s">
        <v>6</v>
      </c>
      <c r="G389" s="82"/>
      <c r="H389" s="82"/>
      <c r="I389" s="82"/>
      <c r="J389" s="82"/>
      <c r="K389" s="83">
        <v>0</v>
      </c>
      <c r="L389" s="83">
        <f>L390</f>
        <v>1519500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3">
        <v>0</v>
      </c>
      <c r="X389" s="83">
        <v>0</v>
      </c>
      <c r="Y389" s="83">
        <v>0</v>
      </c>
      <c r="Z389" s="83">
        <v>0</v>
      </c>
      <c r="AA389" s="83">
        <v>0</v>
      </c>
      <c r="AB389" s="83">
        <v>0</v>
      </c>
      <c r="AC389" s="83">
        <v>0</v>
      </c>
      <c r="AD389" s="84">
        <v>0</v>
      </c>
      <c r="AE389" s="83">
        <v>0</v>
      </c>
      <c r="AF389" s="85">
        <f>AF390</f>
        <v>1519500</v>
      </c>
    </row>
    <row r="390" spans="1:32" s="6" customFormat="1" ht="14.25" outlineLevel="1">
      <c r="A390" s="23">
        <v>373</v>
      </c>
      <c r="B390" s="80" t="s">
        <v>261</v>
      </c>
      <c r="C390" s="81" t="s">
        <v>241</v>
      </c>
      <c r="D390" s="81" t="s">
        <v>7</v>
      </c>
      <c r="E390" s="81" t="s">
        <v>5</v>
      </c>
      <c r="F390" s="81" t="s">
        <v>6</v>
      </c>
      <c r="G390" s="82"/>
      <c r="H390" s="82"/>
      <c r="I390" s="82"/>
      <c r="J390" s="82"/>
      <c r="K390" s="83">
        <v>0</v>
      </c>
      <c r="L390" s="83">
        <f>L391+L399</f>
        <v>1519500</v>
      </c>
      <c r="M390" s="83">
        <v>0</v>
      </c>
      <c r="N390" s="83">
        <v>0</v>
      </c>
      <c r="O390" s="83">
        <v>0</v>
      </c>
      <c r="P390" s="83">
        <v>0</v>
      </c>
      <c r="Q390" s="83">
        <v>0</v>
      </c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>
        <v>0</v>
      </c>
      <c r="X390" s="83">
        <v>0</v>
      </c>
      <c r="Y390" s="83">
        <v>0</v>
      </c>
      <c r="Z390" s="83">
        <v>0</v>
      </c>
      <c r="AA390" s="83">
        <v>0</v>
      </c>
      <c r="AB390" s="83">
        <v>0</v>
      </c>
      <c r="AC390" s="83">
        <v>0</v>
      </c>
      <c r="AD390" s="84">
        <v>0</v>
      </c>
      <c r="AE390" s="83">
        <v>0</v>
      </c>
      <c r="AF390" s="85">
        <f>AF391+AF399</f>
        <v>1519500</v>
      </c>
    </row>
    <row r="391" spans="1:32" s="6" customFormat="1" ht="38.25" outlineLevel="2">
      <c r="A391" s="23">
        <v>374</v>
      </c>
      <c r="B391" s="80" t="s">
        <v>305</v>
      </c>
      <c r="C391" s="81" t="s">
        <v>241</v>
      </c>
      <c r="D391" s="81" t="s">
        <v>242</v>
      </c>
      <c r="E391" s="81" t="s">
        <v>5</v>
      </c>
      <c r="F391" s="81" t="s">
        <v>6</v>
      </c>
      <c r="G391" s="82"/>
      <c r="H391" s="82"/>
      <c r="I391" s="82"/>
      <c r="J391" s="82"/>
      <c r="K391" s="83">
        <v>0</v>
      </c>
      <c r="L391" s="83">
        <f>L392</f>
        <v>1505600</v>
      </c>
      <c r="M391" s="83">
        <v>0</v>
      </c>
      <c r="N391" s="83">
        <v>0</v>
      </c>
      <c r="O391" s="83">
        <v>0</v>
      </c>
      <c r="P391" s="83">
        <v>0</v>
      </c>
      <c r="Q391" s="83">
        <v>0</v>
      </c>
      <c r="R391" s="83">
        <v>0</v>
      </c>
      <c r="S391" s="83">
        <v>0</v>
      </c>
      <c r="T391" s="83">
        <v>0</v>
      </c>
      <c r="U391" s="83">
        <v>0</v>
      </c>
      <c r="V391" s="83">
        <v>0</v>
      </c>
      <c r="W391" s="83">
        <v>0</v>
      </c>
      <c r="X391" s="83">
        <v>0</v>
      </c>
      <c r="Y391" s="83">
        <v>0</v>
      </c>
      <c r="Z391" s="83">
        <v>0</v>
      </c>
      <c r="AA391" s="83">
        <v>0</v>
      </c>
      <c r="AB391" s="83">
        <v>0</v>
      </c>
      <c r="AC391" s="83">
        <v>0</v>
      </c>
      <c r="AD391" s="84">
        <v>0</v>
      </c>
      <c r="AE391" s="83">
        <v>0</v>
      </c>
      <c r="AF391" s="85">
        <f>AF392</f>
        <v>1505600</v>
      </c>
    </row>
    <row r="392" spans="1:32" ht="15" outlineLevel="3">
      <c r="A392" s="23">
        <v>375</v>
      </c>
      <c r="B392" s="86" t="s">
        <v>19</v>
      </c>
      <c r="C392" s="87" t="s">
        <v>241</v>
      </c>
      <c r="D392" s="87" t="s">
        <v>242</v>
      </c>
      <c r="E392" s="87" t="s">
        <v>20</v>
      </c>
      <c r="F392" s="87" t="s">
        <v>6</v>
      </c>
      <c r="G392" s="88"/>
      <c r="H392" s="88"/>
      <c r="I392" s="88"/>
      <c r="J392" s="88"/>
      <c r="K392" s="89">
        <v>0</v>
      </c>
      <c r="L392" s="89">
        <f>L393+L397</f>
        <v>1505600</v>
      </c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0</v>
      </c>
      <c r="V392" s="89">
        <v>0</v>
      </c>
      <c r="W392" s="89">
        <v>0</v>
      </c>
      <c r="X392" s="89">
        <v>0</v>
      </c>
      <c r="Y392" s="89">
        <v>0</v>
      </c>
      <c r="Z392" s="89">
        <v>0</v>
      </c>
      <c r="AA392" s="89">
        <v>0</v>
      </c>
      <c r="AB392" s="89">
        <v>0</v>
      </c>
      <c r="AC392" s="89">
        <v>0</v>
      </c>
      <c r="AD392" s="90">
        <v>0</v>
      </c>
      <c r="AE392" s="89">
        <v>0</v>
      </c>
      <c r="AF392" s="91">
        <f>AF393+AF397</f>
        <v>1505600</v>
      </c>
    </row>
    <row r="393" spans="1:32" ht="25.5" outlineLevel="5">
      <c r="A393" s="23">
        <v>376</v>
      </c>
      <c r="B393" s="86" t="s">
        <v>13</v>
      </c>
      <c r="C393" s="87" t="s">
        <v>241</v>
      </c>
      <c r="D393" s="87" t="s">
        <v>242</v>
      </c>
      <c r="E393" s="87" t="s">
        <v>243</v>
      </c>
      <c r="F393" s="87" t="s">
        <v>6</v>
      </c>
      <c r="G393" s="88"/>
      <c r="H393" s="88"/>
      <c r="I393" s="88"/>
      <c r="J393" s="88"/>
      <c r="K393" s="89">
        <v>0</v>
      </c>
      <c r="L393" s="89">
        <f>L394+L395+L396</f>
        <v>839618</v>
      </c>
      <c r="M393" s="89">
        <v>0</v>
      </c>
      <c r="N393" s="89">
        <v>0</v>
      </c>
      <c r="O393" s="89">
        <v>0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0</v>
      </c>
      <c r="V393" s="89">
        <v>0</v>
      </c>
      <c r="W393" s="89">
        <v>0</v>
      </c>
      <c r="X393" s="89">
        <v>0</v>
      </c>
      <c r="Y393" s="89">
        <v>0</v>
      </c>
      <c r="Z393" s="89">
        <v>0</v>
      </c>
      <c r="AA393" s="89">
        <v>0</v>
      </c>
      <c r="AB393" s="89">
        <v>0</v>
      </c>
      <c r="AC393" s="89">
        <v>0</v>
      </c>
      <c r="AD393" s="90">
        <v>0</v>
      </c>
      <c r="AE393" s="89">
        <v>0</v>
      </c>
      <c r="AF393" s="91">
        <f>AF394+AF395+AF396</f>
        <v>839618</v>
      </c>
    </row>
    <row r="394" spans="1:32" ht="25.5" outlineLevel="6">
      <c r="A394" s="23">
        <v>377</v>
      </c>
      <c r="B394" s="86" t="s">
        <v>10</v>
      </c>
      <c r="C394" s="87" t="s">
        <v>241</v>
      </c>
      <c r="D394" s="87" t="s">
        <v>242</v>
      </c>
      <c r="E394" s="87" t="s">
        <v>243</v>
      </c>
      <c r="F394" s="87" t="s">
        <v>11</v>
      </c>
      <c r="G394" s="88"/>
      <c r="H394" s="88"/>
      <c r="I394" s="88"/>
      <c r="J394" s="88"/>
      <c r="K394" s="89">
        <v>0</v>
      </c>
      <c r="L394" s="89">
        <v>543408</v>
      </c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  <c r="S394" s="89">
        <v>0</v>
      </c>
      <c r="T394" s="89">
        <v>0</v>
      </c>
      <c r="U394" s="89">
        <v>0</v>
      </c>
      <c r="V394" s="89">
        <v>0</v>
      </c>
      <c r="W394" s="89">
        <v>0</v>
      </c>
      <c r="X394" s="89">
        <v>0</v>
      </c>
      <c r="Y394" s="89">
        <v>0</v>
      </c>
      <c r="Z394" s="89">
        <v>0</v>
      </c>
      <c r="AA394" s="89">
        <v>0</v>
      </c>
      <c r="AB394" s="89">
        <v>0</v>
      </c>
      <c r="AC394" s="89">
        <v>0</v>
      </c>
      <c r="AD394" s="90">
        <v>0</v>
      </c>
      <c r="AE394" s="89">
        <v>0</v>
      </c>
      <c r="AF394" s="91">
        <v>543408</v>
      </c>
    </row>
    <row r="395" spans="1:32" ht="27" customHeight="1" outlineLevel="6">
      <c r="A395" s="23">
        <v>378</v>
      </c>
      <c r="B395" s="86" t="s">
        <v>14</v>
      </c>
      <c r="C395" s="87" t="s">
        <v>241</v>
      </c>
      <c r="D395" s="87" t="s">
        <v>242</v>
      </c>
      <c r="E395" s="87" t="s">
        <v>243</v>
      </c>
      <c r="F395" s="87" t="s">
        <v>15</v>
      </c>
      <c r="G395" s="88"/>
      <c r="H395" s="88"/>
      <c r="I395" s="88"/>
      <c r="J395" s="88"/>
      <c r="K395" s="89">
        <v>0</v>
      </c>
      <c r="L395" s="89">
        <v>295610</v>
      </c>
      <c r="M395" s="89">
        <v>0</v>
      </c>
      <c r="N395" s="89">
        <v>0</v>
      </c>
      <c r="O395" s="89">
        <v>0</v>
      </c>
      <c r="P395" s="89">
        <v>0</v>
      </c>
      <c r="Q395" s="89">
        <v>0</v>
      </c>
      <c r="R395" s="89">
        <v>0</v>
      </c>
      <c r="S395" s="89">
        <v>0</v>
      </c>
      <c r="T395" s="89">
        <v>0</v>
      </c>
      <c r="U395" s="89">
        <v>0</v>
      </c>
      <c r="V395" s="89">
        <v>0</v>
      </c>
      <c r="W395" s="89">
        <v>0</v>
      </c>
      <c r="X395" s="89">
        <v>0</v>
      </c>
      <c r="Y395" s="89">
        <v>0</v>
      </c>
      <c r="Z395" s="89">
        <v>0</v>
      </c>
      <c r="AA395" s="89">
        <v>0</v>
      </c>
      <c r="AB395" s="89">
        <v>0</v>
      </c>
      <c r="AC395" s="89">
        <v>0</v>
      </c>
      <c r="AD395" s="90">
        <v>0</v>
      </c>
      <c r="AE395" s="89">
        <v>0</v>
      </c>
      <c r="AF395" s="91">
        <v>295610</v>
      </c>
    </row>
    <row r="396" spans="1:32" ht="15" outlineLevel="6">
      <c r="A396" s="23">
        <v>379</v>
      </c>
      <c r="B396" s="86" t="s">
        <v>16</v>
      </c>
      <c r="C396" s="87" t="s">
        <v>241</v>
      </c>
      <c r="D396" s="87" t="s">
        <v>242</v>
      </c>
      <c r="E396" s="87" t="s">
        <v>243</v>
      </c>
      <c r="F396" s="87" t="s">
        <v>17</v>
      </c>
      <c r="G396" s="88"/>
      <c r="H396" s="88"/>
      <c r="I396" s="88"/>
      <c r="J396" s="88"/>
      <c r="K396" s="89">
        <v>0</v>
      </c>
      <c r="L396" s="89">
        <v>600</v>
      </c>
      <c r="M396" s="89">
        <v>0</v>
      </c>
      <c r="N396" s="89">
        <v>0</v>
      </c>
      <c r="O396" s="89">
        <v>0</v>
      </c>
      <c r="P396" s="89">
        <v>0</v>
      </c>
      <c r="Q396" s="89">
        <v>0</v>
      </c>
      <c r="R396" s="89">
        <v>0</v>
      </c>
      <c r="S396" s="89">
        <v>0</v>
      </c>
      <c r="T396" s="89">
        <v>0</v>
      </c>
      <c r="U396" s="89">
        <v>0</v>
      </c>
      <c r="V396" s="89">
        <v>0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89">
        <v>0</v>
      </c>
      <c r="AC396" s="89">
        <v>0</v>
      </c>
      <c r="AD396" s="90">
        <v>0</v>
      </c>
      <c r="AE396" s="89">
        <v>0</v>
      </c>
      <c r="AF396" s="91">
        <v>600</v>
      </c>
    </row>
    <row r="397" spans="1:32" ht="25.5" outlineLevel="5">
      <c r="A397" s="23">
        <v>380</v>
      </c>
      <c r="B397" s="86" t="s">
        <v>244</v>
      </c>
      <c r="C397" s="87" t="s">
        <v>241</v>
      </c>
      <c r="D397" s="87" t="s">
        <v>242</v>
      </c>
      <c r="E397" s="87" t="s">
        <v>245</v>
      </c>
      <c r="F397" s="87" t="s">
        <v>6</v>
      </c>
      <c r="G397" s="88"/>
      <c r="H397" s="88"/>
      <c r="I397" s="88"/>
      <c r="J397" s="88"/>
      <c r="K397" s="89">
        <v>0</v>
      </c>
      <c r="L397" s="89">
        <f>L398</f>
        <v>665982</v>
      </c>
      <c r="M397" s="89">
        <v>0</v>
      </c>
      <c r="N397" s="89">
        <v>0</v>
      </c>
      <c r="O397" s="89">
        <v>0</v>
      </c>
      <c r="P397" s="89">
        <v>0</v>
      </c>
      <c r="Q397" s="89">
        <v>0</v>
      </c>
      <c r="R397" s="89">
        <v>0</v>
      </c>
      <c r="S397" s="89">
        <v>0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</v>
      </c>
      <c r="AB397" s="89">
        <v>0</v>
      </c>
      <c r="AC397" s="89">
        <v>0</v>
      </c>
      <c r="AD397" s="90">
        <v>0</v>
      </c>
      <c r="AE397" s="89">
        <v>0</v>
      </c>
      <c r="AF397" s="91">
        <f>AF398</f>
        <v>665982</v>
      </c>
    </row>
    <row r="398" spans="1:32" ht="25.5" outlineLevel="6">
      <c r="A398" s="23">
        <v>381</v>
      </c>
      <c r="B398" s="86" t="s">
        <v>10</v>
      </c>
      <c r="C398" s="87" t="s">
        <v>241</v>
      </c>
      <c r="D398" s="87" t="s">
        <v>242</v>
      </c>
      <c r="E398" s="87" t="s">
        <v>245</v>
      </c>
      <c r="F398" s="87" t="s">
        <v>11</v>
      </c>
      <c r="G398" s="88"/>
      <c r="H398" s="88"/>
      <c r="I398" s="88"/>
      <c r="J398" s="88"/>
      <c r="K398" s="89">
        <v>0</v>
      </c>
      <c r="L398" s="89">
        <v>665982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C398" s="89">
        <v>0</v>
      </c>
      <c r="AD398" s="90">
        <v>0</v>
      </c>
      <c r="AE398" s="89">
        <v>0</v>
      </c>
      <c r="AF398" s="91">
        <v>665982</v>
      </c>
    </row>
    <row r="399" spans="1:32" s="6" customFormat="1" ht="14.25" outlineLevel="2">
      <c r="A399" s="23">
        <v>382</v>
      </c>
      <c r="B399" s="80" t="s">
        <v>265</v>
      </c>
      <c r="C399" s="81" t="s">
        <v>241</v>
      </c>
      <c r="D399" s="81" t="s">
        <v>22</v>
      </c>
      <c r="E399" s="81" t="s">
        <v>5</v>
      </c>
      <c r="F399" s="81" t="s">
        <v>6</v>
      </c>
      <c r="G399" s="82"/>
      <c r="H399" s="82"/>
      <c r="I399" s="82"/>
      <c r="J399" s="82"/>
      <c r="K399" s="83">
        <v>0</v>
      </c>
      <c r="L399" s="83">
        <f>L400</f>
        <v>13900</v>
      </c>
      <c r="M399" s="83">
        <v>0</v>
      </c>
      <c r="N399" s="83">
        <v>0</v>
      </c>
      <c r="O399" s="83">
        <v>0</v>
      </c>
      <c r="P399" s="83">
        <v>0</v>
      </c>
      <c r="Q399" s="83">
        <v>0</v>
      </c>
      <c r="R399" s="83">
        <v>0</v>
      </c>
      <c r="S399" s="83">
        <v>0</v>
      </c>
      <c r="T399" s="83">
        <v>0</v>
      </c>
      <c r="U399" s="83">
        <v>0</v>
      </c>
      <c r="V399" s="83">
        <v>0</v>
      </c>
      <c r="W399" s="83">
        <v>0</v>
      </c>
      <c r="X399" s="83">
        <v>0</v>
      </c>
      <c r="Y399" s="83">
        <v>0</v>
      </c>
      <c r="Z399" s="83">
        <v>0</v>
      </c>
      <c r="AA399" s="83">
        <v>0</v>
      </c>
      <c r="AB399" s="83">
        <v>0</v>
      </c>
      <c r="AC399" s="83">
        <v>0</v>
      </c>
      <c r="AD399" s="84">
        <v>0</v>
      </c>
      <c r="AE399" s="83">
        <v>0</v>
      </c>
      <c r="AF399" s="85">
        <f>AF400</f>
        <v>13900</v>
      </c>
    </row>
    <row r="400" spans="1:32" ht="39.75" customHeight="1" outlineLevel="3">
      <c r="A400" s="23">
        <v>383</v>
      </c>
      <c r="B400" s="86" t="s">
        <v>23</v>
      </c>
      <c r="C400" s="87" t="s">
        <v>241</v>
      </c>
      <c r="D400" s="87" t="s">
        <v>22</v>
      </c>
      <c r="E400" s="87" t="s">
        <v>24</v>
      </c>
      <c r="F400" s="87" t="s">
        <v>6</v>
      </c>
      <c r="G400" s="88"/>
      <c r="H400" s="88"/>
      <c r="I400" s="88"/>
      <c r="J400" s="88"/>
      <c r="K400" s="89">
        <v>0</v>
      </c>
      <c r="L400" s="89">
        <f>L401</f>
        <v>13900</v>
      </c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0</v>
      </c>
      <c r="AA400" s="89">
        <v>0</v>
      </c>
      <c r="AB400" s="89">
        <v>0</v>
      </c>
      <c r="AC400" s="89">
        <v>0</v>
      </c>
      <c r="AD400" s="90">
        <v>0</v>
      </c>
      <c r="AE400" s="89">
        <v>0</v>
      </c>
      <c r="AF400" s="91">
        <f>AF401</f>
        <v>13900</v>
      </c>
    </row>
    <row r="401" spans="1:32" ht="25.5" outlineLevel="5">
      <c r="A401" s="23">
        <v>384</v>
      </c>
      <c r="B401" s="86" t="s">
        <v>25</v>
      </c>
      <c r="C401" s="87" t="s">
        <v>241</v>
      </c>
      <c r="D401" s="87" t="s">
        <v>22</v>
      </c>
      <c r="E401" s="87" t="s">
        <v>26</v>
      </c>
      <c r="F401" s="87" t="s">
        <v>6</v>
      </c>
      <c r="G401" s="88"/>
      <c r="H401" s="88"/>
      <c r="I401" s="88"/>
      <c r="J401" s="88"/>
      <c r="K401" s="89">
        <v>0</v>
      </c>
      <c r="L401" s="89">
        <f>L402</f>
        <v>13900</v>
      </c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89">
        <v>0</v>
      </c>
      <c r="S401" s="89">
        <v>0</v>
      </c>
      <c r="T401" s="89">
        <v>0</v>
      </c>
      <c r="U401" s="89">
        <v>0</v>
      </c>
      <c r="V401" s="89">
        <v>0</v>
      </c>
      <c r="W401" s="89">
        <v>0</v>
      </c>
      <c r="X401" s="89">
        <v>0</v>
      </c>
      <c r="Y401" s="89">
        <v>0</v>
      </c>
      <c r="Z401" s="89">
        <v>0</v>
      </c>
      <c r="AA401" s="89">
        <v>0</v>
      </c>
      <c r="AB401" s="89">
        <v>0</v>
      </c>
      <c r="AC401" s="89">
        <v>0</v>
      </c>
      <c r="AD401" s="90">
        <v>0</v>
      </c>
      <c r="AE401" s="89">
        <v>0</v>
      </c>
      <c r="AF401" s="91">
        <f>AF402</f>
        <v>13900</v>
      </c>
    </row>
    <row r="402" spans="1:32" ht="25.5" outlineLevel="6">
      <c r="A402" s="23">
        <v>385</v>
      </c>
      <c r="B402" s="86" t="s">
        <v>10</v>
      </c>
      <c r="C402" s="87" t="s">
        <v>241</v>
      </c>
      <c r="D402" s="87" t="s">
        <v>22</v>
      </c>
      <c r="E402" s="87" t="s">
        <v>26</v>
      </c>
      <c r="F402" s="87" t="s">
        <v>11</v>
      </c>
      <c r="G402" s="88"/>
      <c r="H402" s="88"/>
      <c r="I402" s="88"/>
      <c r="J402" s="88"/>
      <c r="K402" s="89">
        <v>0</v>
      </c>
      <c r="L402" s="89">
        <v>13900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90">
        <v>0</v>
      </c>
      <c r="AE402" s="89">
        <v>0</v>
      </c>
      <c r="AF402" s="91">
        <v>13900</v>
      </c>
    </row>
    <row r="403" spans="1:32" s="6" customFormat="1" ht="25.5">
      <c r="A403" s="23">
        <v>386</v>
      </c>
      <c r="B403" s="80" t="s">
        <v>306</v>
      </c>
      <c r="C403" s="81" t="s">
        <v>246</v>
      </c>
      <c r="D403" s="81" t="s">
        <v>4</v>
      </c>
      <c r="E403" s="81" t="s">
        <v>5</v>
      </c>
      <c r="F403" s="81" t="s">
        <v>6</v>
      </c>
      <c r="G403" s="82"/>
      <c r="H403" s="82"/>
      <c r="I403" s="82"/>
      <c r="J403" s="82"/>
      <c r="K403" s="83">
        <v>0</v>
      </c>
      <c r="L403" s="83">
        <f>L404+L417</f>
        <v>4368500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83">
        <v>0</v>
      </c>
      <c r="S403" s="83">
        <v>0</v>
      </c>
      <c r="T403" s="83">
        <v>0</v>
      </c>
      <c r="U403" s="83">
        <v>0</v>
      </c>
      <c r="V403" s="83">
        <v>0</v>
      </c>
      <c r="W403" s="83">
        <v>0</v>
      </c>
      <c r="X403" s="83">
        <v>0</v>
      </c>
      <c r="Y403" s="83">
        <v>0</v>
      </c>
      <c r="Z403" s="83">
        <v>0</v>
      </c>
      <c r="AA403" s="83">
        <v>0</v>
      </c>
      <c r="AB403" s="83">
        <v>0</v>
      </c>
      <c r="AC403" s="83">
        <v>0</v>
      </c>
      <c r="AD403" s="84">
        <v>0</v>
      </c>
      <c r="AE403" s="83">
        <v>0</v>
      </c>
      <c r="AF403" s="85">
        <f>AF404+AF417</f>
        <v>4368500</v>
      </c>
    </row>
    <row r="404" spans="1:32" s="6" customFormat="1" ht="14.25" outlineLevel="1">
      <c r="A404" s="23">
        <v>387</v>
      </c>
      <c r="B404" s="80" t="s">
        <v>261</v>
      </c>
      <c r="C404" s="81" t="s">
        <v>246</v>
      </c>
      <c r="D404" s="81" t="s">
        <v>7</v>
      </c>
      <c r="E404" s="81" t="s">
        <v>5</v>
      </c>
      <c r="F404" s="81" t="s">
        <v>6</v>
      </c>
      <c r="G404" s="82"/>
      <c r="H404" s="82"/>
      <c r="I404" s="82"/>
      <c r="J404" s="82"/>
      <c r="K404" s="83">
        <v>0</v>
      </c>
      <c r="L404" s="83">
        <f>L405+L413</f>
        <v>4168500</v>
      </c>
      <c r="M404" s="83">
        <v>0</v>
      </c>
      <c r="N404" s="83">
        <v>0</v>
      </c>
      <c r="O404" s="83">
        <v>0</v>
      </c>
      <c r="P404" s="83">
        <v>0</v>
      </c>
      <c r="Q404" s="83">
        <v>0</v>
      </c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>
        <v>0</v>
      </c>
      <c r="X404" s="83">
        <v>0</v>
      </c>
      <c r="Y404" s="83">
        <v>0</v>
      </c>
      <c r="Z404" s="83">
        <v>0</v>
      </c>
      <c r="AA404" s="83">
        <v>0</v>
      </c>
      <c r="AB404" s="83">
        <v>0</v>
      </c>
      <c r="AC404" s="83">
        <v>0</v>
      </c>
      <c r="AD404" s="84">
        <v>0</v>
      </c>
      <c r="AE404" s="83">
        <v>0</v>
      </c>
      <c r="AF404" s="85">
        <f>AF405+AF413</f>
        <v>4168500</v>
      </c>
    </row>
    <row r="405" spans="1:32" s="6" customFormat="1" ht="38.25" outlineLevel="2">
      <c r="A405" s="23">
        <v>388</v>
      </c>
      <c r="B405" s="80" t="s">
        <v>305</v>
      </c>
      <c r="C405" s="81" t="s">
        <v>246</v>
      </c>
      <c r="D405" s="81" t="s">
        <v>242</v>
      </c>
      <c r="E405" s="81" t="s">
        <v>5</v>
      </c>
      <c r="F405" s="81" t="s">
        <v>6</v>
      </c>
      <c r="G405" s="82"/>
      <c r="H405" s="82"/>
      <c r="I405" s="82"/>
      <c r="J405" s="82"/>
      <c r="K405" s="83">
        <v>0</v>
      </c>
      <c r="L405" s="83">
        <f>L406</f>
        <v>4137000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83">
        <v>0</v>
      </c>
      <c r="S405" s="83">
        <v>0</v>
      </c>
      <c r="T405" s="83">
        <v>0</v>
      </c>
      <c r="U405" s="83">
        <v>0</v>
      </c>
      <c r="V405" s="83">
        <v>0</v>
      </c>
      <c r="W405" s="83">
        <v>0</v>
      </c>
      <c r="X405" s="83">
        <v>0</v>
      </c>
      <c r="Y405" s="83">
        <v>0</v>
      </c>
      <c r="Z405" s="83">
        <v>0</v>
      </c>
      <c r="AA405" s="83">
        <v>0</v>
      </c>
      <c r="AB405" s="83">
        <v>0</v>
      </c>
      <c r="AC405" s="83">
        <v>0</v>
      </c>
      <c r="AD405" s="84">
        <v>0</v>
      </c>
      <c r="AE405" s="83">
        <v>0</v>
      </c>
      <c r="AF405" s="85">
        <f>AF406</f>
        <v>4137000</v>
      </c>
    </row>
    <row r="406" spans="1:32" ht="51" outlineLevel="3">
      <c r="A406" s="23">
        <v>389</v>
      </c>
      <c r="B406" s="86" t="s">
        <v>247</v>
      </c>
      <c r="C406" s="87" t="s">
        <v>246</v>
      </c>
      <c r="D406" s="87" t="s">
        <v>242</v>
      </c>
      <c r="E406" s="87" t="s">
        <v>248</v>
      </c>
      <c r="F406" s="87" t="s">
        <v>6</v>
      </c>
      <c r="G406" s="88"/>
      <c r="H406" s="88"/>
      <c r="I406" s="88"/>
      <c r="J406" s="88"/>
      <c r="K406" s="89">
        <v>0</v>
      </c>
      <c r="L406" s="89">
        <f>L407+L409</f>
        <v>4137000</v>
      </c>
      <c r="M406" s="89">
        <v>0</v>
      </c>
      <c r="N406" s="89">
        <v>0</v>
      </c>
      <c r="O406" s="89">
        <v>0</v>
      </c>
      <c r="P406" s="89">
        <v>0</v>
      </c>
      <c r="Q406" s="89">
        <v>0</v>
      </c>
      <c r="R406" s="89">
        <v>0</v>
      </c>
      <c r="S406" s="89">
        <v>0</v>
      </c>
      <c r="T406" s="89">
        <v>0</v>
      </c>
      <c r="U406" s="89">
        <v>0</v>
      </c>
      <c r="V406" s="89">
        <v>0</v>
      </c>
      <c r="W406" s="89">
        <v>0</v>
      </c>
      <c r="X406" s="89">
        <v>0</v>
      </c>
      <c r="Y406" s="89">
        <v>0</v>
      </c>
      <c r="Z406" s="89">
        <v>0</v>
      </c>
      <c r="AA406" s="89">
        <v>0</v>
      </c>
      <c r="AB406" s="89">
        <v>0</v>
      </c>
      <c r="AC406" s="89">
        <v>0</v>
      </c>
      <c r="AD406" s="90">
        <v>0</v>
      </c>
      <c r="AE406" s="89">
        <v>0</v>
      </c>
      <c r="AF406" s="91">
        <f>AF407+AF409</f>
        <v>4137000</v>
      </c>
    </row>
    <row r="407" spans="1:32" ht="25.5" outlineLevel="5">
      <c r="A407" s="23">
        <v>390</v>
      </c>
      <c r="B407" s="86" t="s">
        <v>249</v>
      </c>
      <c r="C407" s="87" t="s">
        <v>246</v>
      </c>
      <c r="D407" s="87" t="s">
        <v>242</v>
      </c>
      <c r="E407" s="87" t="s">
        <v>250</v>
      </c>
      <c r="F407" s="87" t="s">
        <v>6</v>
      </c>
      <c r="G407" s="88"/>
      <c r="H407" s="88"/>
      <c r="I407" s="88"/>
      <c r="J407" s="88"/>
      <c r="K407" s="89">
        <v>0</v>
      </c>
      <c r="L407" s="89">
        <f>L408</f>
        <v>234000</v>
      </c>
      <c r="M407" s="89">
        <v>0</v>
      </c>
      <c r="N407" s="89">
        <v>0</v>
      </c>
      <c r="O407" s="89">
        <v>0</v>
      </c>
      <c r="P407" s="89">
        <v>0</v>
      </c>
      <c r="Q407" s="89">
        <v>0</v>
      </c>
      <c r="R407" s="89">
        <v>0</v>
      </c>
      <c r="S407" s="89">
        <v>0</v>
      </c>
      <c r="T407" s="89">
        <v>0</v>
      </c>
      <c r="U407" s="89">
        <v>0</v>
      </c>
      <c r="V407" s="89">
        <v>0</v>
      </c>
      <c r="W407" s="89">
        <v>0</v>
      </c>
      <c r="X407" s="89">
        <v>0</v>
      </c>
      <c r="Y407" s="89">
        <v>0</v>
      </c>
      <c r="Z407" s="89">
        <v>0</v>
      </c>
      <c r="AA407" s="89">
        <v>0</v>
      </c>
      <c r="AB407" s="89">
        <v>0</v>
      </c>
      <c r="AC407" s="89">
        <v>0</v>
      </c>
      <c r="AD407" s="90">
        <v>0</v>
      </c>
      <c r="AE407" s="89">
        <v>0</v>
      </c>
      <c r="AF407" s="91">
        <f>AF408</f>
        <v>234000</v>
      </c>
    </row>
    <row r="408" spans="1:32" ht="38.25" outlineLevel="6">
      <c r="A408" s="23">
        <v>391</v>
      </c>
      <c r="B408" s="86" t="s">
        <v>14</v>
      </c>
      <c r="C408" s="87" t="s">
        <v>246</v>
      </c>
      <c r="D408" s="87" t="s">
        <v>242</v>
      </c>
      <c r="E408" s="87" t="s">
        <v>250</v>
      </c>
      <c r="F408" s="87" t="s">
        <v>15</v>
      </c>
      <c r="G408" s="88"/>
      <c r="H408" s="88"/>
      <c r="I408" s="88"/>
      <c r="J408" s="88"/>
      <c r="K408" s="89">
        <v>0</v>
      </c>
      <c r="L408" s="89">
        <v>234000</v>
      </c>
      <c r="M408" s="89">
        <v>234000</v>
      </c>
      <c r="N408" s="89">
        <v>234000</v>
      </c>
      <c r="O408" s="89">
        <v>234000</v>
      </c>
      <c r="P408" s="89">
        <v>234000</v>
      </c>
      <c r="Q408" s="89">
        <v>234000</v>
      </c>
      <c r="R408" s="89">
        <v>234000</v>
      </c>
      <c r="S408" s="89">
        <v>234000</v>
      </c>
      <c r="T408" s="89">
        <v>234000</v>
      </c>
      <c r="U408" s="89">
        <v>234000</v>
      </c>
      <c r="V408" s="89">
        <v>234000</v>
      </c>
      <c r="W408" s="89">
        <v>234000</v>
      </c>
      <c r="X408" s="89">
        <v>234000</v>
      </c>
      <c r="Y408" s="89">
        <v>234000</v>
      </c>
      <c r="Z408" s="89">
        <v>234000</v>
      </c>
      <c r="AA408" s="89">
        <v>234000</v>
      </c>
      <c r="AB408" s="89">
        <v>234000</v>
      </c>
      <c r="AC408" s="89">
        <v>234000</v>
      </c>
      <c r="AD408" s="89">
        <v>234000</v>
      </c>
      <c r="AE408" s="89">
        <v>234000</v>
      </c>
      <c r="AF408" s="89">
        <v>234000</v>
      </c>
    </row>
    <row r="409" spans="1:32" ht="25.5" outlineLevel="5">
      <c r="A409" s="23">
        <v>392</v>
      </c>
      <c r="B409" s="86" t="s">
        <v>13</v>
      </c>
      <c r="C409" s="87" t="s">
        <v>246</v>
      </c>
      <c r="D409" s="87" t="s">
        <v>242</v>
      </c>
      <c r="E409" s="87" t="s">
        <v>251</v>
      </c>
      <c r="F409" s="87" t="s">
        <v>6</v>
      </c>
      <c r="G409" s="88"/>
      <c r="H409" s="88"/>
      <c r="I409" s="88"/>
      <c r="J409" s="88"/>
      <c r="K409" s="89">
        <v>0</v>
      </c>
      <c r="L409" s="89">
        <f>L410+L411+L412</f>
        <v>3903000</v>
      </c>
      <c r="M409" s="89">
        <v>0</v>
      </c>
      <c r="N409" s="89">
        <v>0</v>
      </c>
      <c r="O409" s="89">
        <v>0</v>
      </c>
      <c r="P409" s="89">
        <v>0</v>
      </c>
      <c r="Q409" s="89">
        <v>0</v>
      </c>
      <c r="R409" s="89">
        <v>0</v>
      </c>
      <c r="S409" s="89">
        <v>0</v>
      </c>
      <c r="T409" s="89">
        <v>0</v>
      </c>
      <c r="U409" s="89">
        <v>0</v>
      </c>
      <c r="V409" s="89">
        <v>0</v>
      </c>
      <c r="W409" s="89">
        <v>0</v>
      </c>
      <c r="X409" s="89">
        <v>0</v>
      </c>
      <c r="Y409" s="89">
        <v>0</v>
      </c>
      <c r="Z409" s="89">
        <v>0</v>
      </c>
      <c r="AA409" s="89">
        <v>0</v>
      </c>
      <c r="AB409" s="89">
        <v>0</v>
      </c>
      <c r="AC409" s="89">
        <v>0</v>
      </c>
      <c r="AD409" s="90">
        <v>0</v>
      </c>
      <c r="AE409" s="89">
        <v>0</v>
      </c>
      <c r="AF409" s="91">
        <f>AF410+AF411+AF412</f>
        <v>3903000</v>
      </c>
    </row>
    <row r="410" spans="1:32" ht="25.5" outlineLevel="6">
      <c r="A410" s="23">
        <v>393</v>
      </c>
      <c r="B410" s="86" t="s">
        <v>10</v>
      </c>
      <c r="C410" s="87" t="s">
        <v>246</v>
      </c>
      <c r="D410" s="87" t="s">
        <v>242</v>
      </c>
      <c r="E410" s="87" t="s">
        <v>251</v>
      </c>
      <c r="F410" s="87" t="s">
        <v>11</v>
      </c>
      <c r="G410" s="88"/>
      <c r="H410" s="88"/>
      <c r="I410" s="88"/>
      <c r="J410" s="88"/>
      <c r="K410" s="89">
        <v>0</v>
      </c>
      <c r="L410" s="89">
        <v>3290657</v>
      </c>
      <c r="M410" s="89">
        <v>0</v>
      </c>
      <c r="N410" s="89">
        <v>0</v>
      </c>
      <c r="O410" s="89">
        <v>0</v>
      </c>
      <c r="P410" s="89">
        <v>0</v>
      </c>
      <c r="Q410" s="89">
        <v>0</v>
      </c>
      <c r="R410" s="89">
        <v>0</v>
      </c>
      <c r="S410" s="89">
        <v>0</v>
      </c>
      <c r="T410" s="89">
        <v>0</v>
      </c>
      <c r="U410" s="89">
        <v>0</v>
      </c>
      <c r="V410" s="89">
        <v>0</v>
      </c>
      <c r="W410" s="89">
        <v>0</v>
      </c>
      <c r="X410" s="89">
        <v>0</v>
      </c>
      <c r="Y410" s="89">
        <v>0</v>
      </c>
      <c r="Z410" s="89">
        <v>0</v>
      </c>
      <c r="AA410" s="89">
        <v>0</v>
      </c>
      <c r="AB410" s="89">
        <v>0</v>
      </c>
      <c r="AC410" s="89">
        <v>0</v>
      </c>
      <c r="AD410" s="90">
        <v>0</v>
      </c>
      <c r="AE410" s="89">
        <v>0</v>
      </c>
      <c r="AF410" s="91">
        <v>3290657</v>
      </c>
    </row>
    <row r="411" spans="1:32" ht="25.5" customHeight="1" outlineLevel="6">
      <c r="A411" s="23">
        <v>394</v>
      </c>
      <c r="B411" s="86" t="s">
        <v>14</v>
      </c>
      <c r="C411" s="87" t="s">
        <v>246</v>
      </c>
      <c r="D411" s="87" t="s">
        <v>242</v>
      </c>
      <c r="E411" s="87" t="s">
        <v>251</v>
      </c>
      <c r="F411" s="87" t="s">
        <v>15</v>
      </c>
      <c r="G411" s="88"/>
      <c r="H411" s="88"/>
      <c r="I411" s="88"/>
      <c r="J411" s="88"/>
      <c r="K411" s="89">
        <v>0</v>
      </c>
      <c r="L411" s="89">
        <v>610843</v>
      </c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  <c r="S411" s="89">
        <v>0</v>
      </c>
      <c r="T411" s="89">
        <v>0</v>
      </c>
      <c r="U411" s="89">
        <v>0</v>
      </c>
      <c r="V411" s="89">
        <v>0</v>
      </c>
      <c r="W411" s="89">
        <v>0</v>
      </c>
      <c r="X411" s="89">
        <v>0</v>
      </c>
      <c r="Y411" s="89">
        <v>0</v>
      </c>
      <c r="Z411" s="89">
        <v>0</v>
      </c>
      <c r="AA411" s="89">
        <v>0</v>
      </c>
      <c r="AB411" s="89">
        <v>0</v>
      </c>
      <c r="AC411" s="89">
        <v>0</v>
      </c>
      <c r="AD411" s="90">
        <v>0</v>
      </c>
      <c r="AE411" s="89">
        <v>0</v>
      </c>
      <c r="AF411" s="91">
        <v>610843</v>
      </c>
    </row>
    <row r="412" spans="1:32" ht="15" outlineLevel="6">
      <c r="A412" s="23">
        <v>395</v>
      </c>
      <c r="B412" s="86" t="s">
        <v>16</v>
      </c>
      <c r="C412" s="87" t="s">
        <v>246</v>
      </c>
      <c r="D412" s="87" t="s">
        <v>242</v>
      </c>
      <c r="E412" s="87" t="s">
        <v>251</v>
      </c>
      <c r="F412" s="87" t="s">
        <v>17</v>
      </c>
      <c r="G412" s="88"/>
      <c r="H412" s="88"/>
      <c r="I412" s="88"/>
      <c r="J412" s="88"/>
      <c r="K412" s="89">
        <v>0</v>
      </c>
      <c r="L412" s="89">
        <v>1500</v>
      </c>
      <c r="M412" s="89">
        <v>0</v>
      </c>
      <c r="N412" s="89">
        <v>0</v>
      </c>
      <c r="O412" s="89">
        <v>0</v>
      </c>
      <c r="P412" s="89">
        <v>0</v>
      </c>
      <c r="Q412" s="89">
        <v>0</v>
      </c>
      <c r="R412" s="89">
        <v>0</v>
      </c>
      <c r="S412" s="89">
        <v>0</v>
      </c>
      <c r="T412" s="89">
        <v>0</v>
      </c>
      <c r="U412" s="89">
        <v>0</v>
      </c>
      <c r="V412" s="89">
        <v>0</v>
      </c>
      <c r="W412" s="89">
        <v>0</v>
      </c>
      <c r="X412" s="89">
        <v>0</v>
      </c>
      <c r="Y412" s="89">
        <v>0</v>
      </c>
      <c r="Z412" s="89">
        <v>0</v>
      </c>
      <c r="AA412" s="89">
        <v>0</v>
      </c>
      <c r="AB412" s="89">
        <v>0</v>
      </c>
      <c r="AC412" s="89">
        <v>0</v>
      </c>
      <c r="AD412" s="90">
        <v>0</v>
      </c>
      <c r="AE412" s="89">
        <v>0</v>
      </c>
      <c r="AF412" s="91">
        <v>1500</v>
      </c>
    </row>
    <row r="413" spans="1:32" s="6" customFormat="1" ht="14.25" outlineLevel="2">
      <c r="A413" s="23">
        <v>396</v>
      </c>
      <c r="B413" s="80" t="s">
        <v>265</v>
      </c>
      <c r="C413" s="81" t="s">
        <v>246</v>
      </c>
      <c r="D413" s="81" t="s">
        <v>22</v>
      </c>
      <c r="E413" s="81" t="s">
        <v>5</v>
      </c>
      <c r="F413" s="81" t="s">
        <v>6</v>
      </c>
      <c r="G413" s="82"/>
      <c r="H413" s="82"/>
      <c r="I413" s="82"/>
      <c r="J413" s="82"/>
      <c r="K413" s="83">
        <v>0</v>
      </c>
      <c r="L413" s="83">
        <f>L414</f>
        <v>31500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83">
        <v>0</v>
      </c>
      <c r="S413" s="83">
        <v>0</v>
      </c>
      <c r="T413" s="83">
        <v>0</v>
      </c>
      <c r="U413" s="83">
        <v>0</v>
      </c>
      <c r="V413" s="83">
        <v>0</v>
      </c>
      <c r="W413" s="83">
        <v>0</v>
      </c>
      <c r="X413" s="83">
        <v>0</v>
      </c>
      <c r="Y413" s="83">
        <v>0</v>
      </c>
      <c r="Z413" s="83">
        <v>0</v>
      </c>
      <c r="AA413" s="83">
        <v>0</v>
      </c>
      <c r="AB413" s="83">
        <v>0</v>
      </c>
      <c r="AC413" s="83">
        <v>0</v>
      </c>
      <c r="AD413" s="84">
        <v>0</v>
      </c>
      <c r="AE413" s="83">
        <v>0</v>
      </c>
      <c r="AF413" s="85">
        <f>AF414</f>
        <v>31500</v>
      </c>
    </row>
    <row r="414" spans="1:32" ht="40.5" customHeight="1" outlineLevel="3">
      <c r="A414" s="23">
        <v>397</v>
      </c>
      <c r="B414" s="86" t="s">
        <v>23</v>
      </c>
      <c r="C414" s="87" t="s">
        <v>246</v>
      </c>
      <c r="D414" s="87" t="s">
        <v>22</v>
      </c>
      <c r="E414" s="87" t="s">
        <v>24</v>
      </c>
      <c r="F414" s="87" t="s">
        <v>6</v>
      </c>
      <c r="G414" s="88"/>
      <c r="H414" s="88"/>
      <c r="I414" s="88"/>
      <c r="J414" s="88"/>
      <c r="K414" s="89">
        <v>0</v>
      </c>
      <c r="L414" s="89">
        <f>L415</f>
        <v>31500</v>
      </c>
      <c r="M414" s="89">
        <v>0</v>
      </c>
      <c r="N414" s="89">
        <v>0</v>
      </c>
      <c r="O414" s="89">
        <v>0</v>
      </c>
      <c r="P414" s="89">
        <v>0</v>
      </c>
      <c r="Q414" s="89">
        <v>0</v>
      </c>
      <c r="R414" s="89">
        <v>0</v>
      </c>
      <c r="S414" s="89">
        <v>0</v>
      </c>
      <c r="T414" s="89">
        <v>0</v>
      </c>
      <c r="U414" s="89">
        <v>0</v>
      </c>
      <c r="V414" s="89">
        <v>0</v>
      </c>
      <c r="W414" s="89">
        <v>0</v>
      </c>
      <c r="X414" s="89">
        <v>0</v>
      </c>
      <c r="Y414" s="89">
        <v>0</v>
      </c>
      <c r="Z414" s="89">
        <v>0</v>
      </c>
      <c r="AA414" s="89">
        <v>0</v>
      </c>
      <c r="AB414" s="89">
        <v>0</v>
      </c>
      <c r="AC414" s="89">
        <v>0</v>
      </c>
      <c r="AD414" s="90">
        <v>0</v>
      </c>
      <c r="AE414" s="89">
        <v>0</v>
      </c>
      <c r="AF414" s="91">
        <f>AF415</f>
        <v>31500</v>
      </c>
    </row>
    <row r="415" spans="1:32" ht="25.5" outlineLevel="5">
      <c r="A415" s="23">
        <v>398</v>
      </c>
      <c r="B415" s="86" t="s">
        <v>25</v>
      </c>
      <c r="C415" s="87" t="s">
        <v>246</v>
      </c>
      <c r="D415" s="87" t="s">
        <v>22</v>
      </c>
      <c r="E415" s="87" t="s">
        <v>26</v>
      </c>
      <c r="F415" s="87" t="s">
        <v>6</v>
      </c>
      <c r="G415" s="88"/>
      <c r="H415" s="88"/>
      <c r="I415" s="88"/>
      <c r="J415" s="88"/>
      <c r="K415" s="89">
        <v>0</v>
      </c>
      <c r="L415" s="89">
        <f>L416</f>
        <v>31500</v>
      </c>
      <c r="M415" s="89">
        <v>0</v>
      </c>
      <c r="N415" s="89">
        <v>0</v>
      </c>
      <c r="O415" s="89">
        <v>0</v>
      </c>
      <c r="P415" s="89">
        <v>0</v>
      </c>
      <c r="Q415" s="89">
        <v>0</v>
      </c>
      <c r="R415" s="89">
        <v>0</v>
      </c>
      <c r="S415" s="89">
        <v>0</v>
      </c>
      <c r="T415" s="89">
        <v>0</v>
      </c>
      <c r="U415" s="89">
        <v>0</v>
      </c>
      <c r="V415" s="89">
        <v>0</v>
      </c>
      <c r="W415" s="89">
        <v>0</v>
      </c>
      <c r="X415" s="89">
        <v>0</v>
      </c>
      <c r="Y415" s="89">
        <v>0</v>
      </c>
      <c r="Z415" s="89">
        <v>0</v>
      </c>
      <c r="AA415" s="89">
        <v>0</v>
      </c>
      <c r="AB415" s="89">
        <v>0</v>
      </c>
      <c r="AC415" s="89">
        <v>0</v>
      </c>
      <c r="AD415" s="90">
        <v>0</v>
      </c>
      <c r="AE415" s="89">
        <v>0</v>
      </c>
      <c r="AF415" s="91">
        <f>AF416</f>
        <v>31500</v>
      </c>
    </row>
    <row r="416" spans="1:32" ht="25.5" outlineLevel="6">
      <c r="A416" s="23">
        <v>399</v>
      </c>
      <c r="B416" s="86" t="s">
        <v>10</v>
      </c>
      <c r="C416" s="87" t="s">
        <v>246</v>
      </c>
      <c r="D416" s="87" t="s">
        <v>22</v>
      </c>
      <c r="E416" s="87" t="s">
        <v>26</v>
      </c>
      <c r="F416" s="87" t="s">
        <v>11</v>
      </c>
      <c r="G416" s="88"/>
      <c r="H416" s="88"/>
      <c r="I416" s="88"/>
      <c r="J416" s="88"/>
      <c r="K416" s="89">
        <v>0</v>
      </c>
      <c r="L416" s="89">
        <v>31500</v>
      </c>
      <c r="M416" s="89">
        <v>0</v>
      </c>
      <c r="N416" s="89">
        <v>0</v>
      </c>
      <c r="O416" s="89">
        <v>0</v>
      </c>
      <c r="P416" s="89">
        <v>0</v>
      </c>
      <c r="Q416" s="89">
        <v>0</v>
      </c>
      <c r="R416" s="89">
        <v>0</v>
      </c>
      <c r="S416" s="89">
        <v>0</v>
      </c>
      <c r="T416" s="89">
        <v>0</v>
      </c>
      <c r="U416" s="89">
        <v>0</v>
      </c>
      <c r="V416" s="89">
        <v>0</v>
      </c>
      <c r="W416" s="89">
        <v>0</v>
      </c>
      <c r="X416" s="89">
        <v>0</v>
      </c>
      <c r="Y416" s="89">
        <v>0</v>
      </c>
      <c r="Z416" s="89">
        <v>0</v>
      </c>
      <c r="AA416" s="89">
        <v>0</v>
      </c>
      <c r="AB416" s="89">
        <v>0</v>
      </c>
      <c r="AC416" s="89">
        <v>0</v>
      </c>
      <c r="AD416" s="90">
        <v>0</v>
      </c>
      <c r="AE416" s="89">
        <v>0</v>
      </c>
      <c r="AF416" s="91">
        <v>31500</v>
      </c>
    </row>
    <row r="417" spans="1:32" s="6" customFormat="1" ht="25.5" outlineLevel="1">
      <c r="A417" s="23">
        <v>400</v>
      </c>
      <c r="B417" s="80" t="s">
        <v>307</v>
      </c>
      <c r="C417" s="81" t="s">
        <v>246</v>
      </c>
      <c r="D417" s="81" t="s">
        <v>252</v>
      </c>
      <c r="E417" s="81" t="s">
        <v>5</v>
      </c>
      <c r="F417" s="81" t="s">
        <v>6</v>
      </c>
      <c r="G417" s="82"/>
      <c r="H417" s="82"/>
      <c r="I417" s="82"/>
      <c r="J417" s="82"/>
      <c r="K417" s="83">
        <v>0</v>
      </c>
      <c r="L417" s="83">
        <f>L418</f>
        <v>200000</v>
      </c>
      <c r="M417" s="83">
        <v>0</v>
      </c>
      <c r="N417" s="83">
        <v>0</v>
      </c>
      <c r="O417" s="83">
        <v>0</v>
      </c>
      <c r="P417" s="83">
        <v>0</v>
      </c>
      <c r="Q417" s="83">
        <v>0</v>
      </c>
      <c r="R417" s="83">
        <v>0</v>
      </c>
      <c r="S417" s="83">
        <v>0</v>
      </c>
      <c r="T417" s="83">
        <v>0</v>
      </c>
      <c r="U417" s="83">
        <v>0</v>
      </c>
      <c r="V417" s="83">
        <v>0</v>
      </c>
      <c r="W417" s="83">
        <v>0</v>
      </c>
      <c r="X417" s="83">
        <v>0</v>
      </c>
      <c r="Y417" s="83">
        <v>0</v>
      </c>
      <c r="Z417" s="83">
        <v>0</v>
      </c>
      <c r="AA417" s="83">
        <v>0</v>
      </c>
      <c r="AB417" s="83">
        <v>0</v>
      </c>
      <c r="AC417" s="83">
        <v>0</v>
      </c>
      <c r="AD417" s="84">
        <v>0</v>
      </c>
      <c r="AE417" s="83">
        <v>0</v>
      </c>
      <c r="AF417" s="85">
        <f>AF418</f>
        <v>200000</v>
      </c>
    </row>
    <row r="418" spans="1:32" s="6" customFormat="1" ht="25.5" outlineLevel="2">
      <c r="A418" s="23">
        <v>401</v>
      </c>
      <c r="B418" s="80" t="s">
        <v>308</v>
      </c>
      <c r="C418" s="81" t="s">
        <v>246</v>
      </c>
      <c r="D418" s="81" t="s">
        <v>253</v>
      </c>
      <c r="E418" s="81" t="s">
        <v>5</v>
      </c>
      <c r="F418" s="81" t="s">
        <v>6</v>
      </c>
      <c r="G418" s="82"/>
      <c r="H418" s="82"/>
      <c r="I418" s="82"/>
      <c r="J418" s="82"/>
      <c r="K418" s="83">
        <v>0</v>
      </c>
      <c r="L418" s="83">
        <f>L419</f>
        <v>200000</v>
      </c>
      <c r="M418" s="83">
        <v>0</v>
      </c>
      <c r="N418" s="83">
        <v>0</v>
      </c>
      <c r="O418" s="83">
        <v>0</v>
      </c>
      <c r="P418" s="83">
        <v>0</v>
      </c>
      <c r="Q418" s="83">
        <v>0</v>
      </c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>
        <v>0</v>
      </c>
      <c r="X418" s="83">
        <v>0</v>
      </c>
      <c r="Y418" s="83">
        <v>0</v>
      </c>
      <c r="Z418" s="83">
        <v>0</v>
      </c>
      <c r="AA418" s="83">
        <v>0</v>
      </c>
      <c r="AB418" s="83">
        <v>0</v>
      </c>
      <c r="AC418" s="83">
        <v>0</v>
      </c>
      <c r="AD418" s="84">
        <v>0</v>
      </c>
      <c r="AE418" s="83">
        <v>0</v>
      </c>
      <c r="AF418" s="85">
        <f>AF419</f>
        <v>200000</v>
      </c>
    </row>
    <row r="419" spans="1:32" ht="51" outlineLevel="3">
      <c r="A419" s="23">
        <v>402</v>
      </c>
      <c r="B419" s="86" t="s">
        <v>247</v>
      </c>
      <c r="C419" s="87" t="s">
        <v>246</v>
      </c>
      <c r="D419" s="87" t="s">
        <v>253</v>
      </c>
      <c r="E419" s="87" t="s">
        <v>248</v>
      </c>
      <c r="F419" s="87" t="s">
        <v>6</v>
      </c>
      <c r="G419" s="88"/>
      <c r="H419" s="88"/>
      <c r="I419" s="88"/>
      <c r="J419" s="88"/>
      <c r="K419" s="89">
        <v>0</v>
      </c>
      <c r="L419" s="89">
        <f>L420</f>
        <v>200000</v>
      </c>
      <c r="M419" s="89">
        <v>0</v>
      </c>
      <c r="N419" s="89">
        <v>0</v>
      </c>
      <c r="O419" s="89">
        <v>0</v>
      </c>
      <c r="P419" s="89">
        <v>0</v>
      </c>
      <c r="Q419" s="89">
        <v>0</v>
      </c>
      <c r="R419" s="89">
        <v>0</v>
      </c>
      <c r="S419" s="89">
        <v>0</v>
      </c>
      <c r="T419" s="89">
        <v>0</v>
      </c>
      <c r="U419" s="89">
        <v>0</v>
      </c>
      <c r="V419" s="89">
        <v>0</v>
      </c>
      <c r="W419" s="89">
        <v>0</v>
      </c>
      <c r="X419" s="89">
        <v>0</v>
      </c>
      <c r="Y419" s="89">
        <v>0</v>
      </c>
      <c r="Z419" s="89">
        <v>0</v>
      </c>
      <c r="AA419" s="89">
        <v>0</v>
      </c>
      <c r="AB419" s="89">
        <v>0</v>
      </c>
      <c r="AC419" s="89">
        <v>0</v>
      </c>
      <c r="AD419" s="90">
        <v>0</v>
      </c>
      <c r="AE419" s="89">
        <v>0</v>
      </c>
      <c r="AF419" s="91">
        <f>AF420</f>
        <v>200000</v>
      </c>
    </row>
    <row r="420" spans="1:32" ht="15" outlineLevel="5">
      <c r="A420" s="23">
        <v>403</v>
      </c>
      <c r="B420" s="86" t="s">
        <v>254</v>
      </c>
      <c r="C420" s="87" t="s">
        <v>246</v>
      </c>
      <c r="D420" s="87" t="s">
        <v>253</v>
      </c>
      <c r="E420" s="87" t="s">
        <v>255</v>
      </c>
      <c r="F420" s="87" t="s">
        <v>6</v>
      </c>
      <c r="G420" s="88"/>
      <c r="H420" s="88"/>
      <c r="I420" s="88"/>
      <c r="J420" s="88"/>
      <c r="K420" s="89">
        <v>0</v>
      </c>
      <c r="L420" s="89">
        <f>L421</f>
        <v>200000</v>
      </c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89">
        <v>0</v>
      </c>
      <c r="S420" s="89">
        <v>0</v>
      </c>
      <c r="T420" s="89">
        <v>0</v>
      </c>
      <c r="U420" s="89">
        <v>0</v>
      </c>
      <c r="V420" s="89">
        <v>0</v>
      </c>
      <c r="W420" s="89">
        <v>0</v>
      </c>
      <c r="X420" s="89">
        <v>0</v>
      </c>
      <c r="Y420" s="89">
        <v>0</v>
      </c>
      <c r="Z420" s="89">
        <v>0</v>
      </c>
      <c r="AA420" s="89">
        <v>0</v>
      </c>
      <c r="AB420" s="89">
        <v>0</v>
      </c>
      <c r="AC420" s="89">
        <v>0</v>
      </c>
      <c r="AD420" s="90">
        <v>0</v>
      </c>
      <c r="AE420" s="89">
        <v>0</v>
      </c>
      <c r="AF420" s="91">
        <f>AF421</f>
        <v>200000</v>
      </c>
    </row>
    <row r="421" spans="1:32" ht="15.75" customHeight="1" outlineLevel="6" thickBot="1">
      <c r="A421" s="126">
        <v>404</v>
      </c>
      <c r="B421" s="96" t="s">
        <v>256</v>
      </c>
      <c r="C421" s="97" t="s">
        <v>246</v>
      </c>
      <c r="D421" s="97" t="s">
        <v>253</v>
      </c>
      <c r="E421" s="97" t="s">
        <v>255</v>
      </c>
      <c r="F421" s="97" t="s">
        <v>257</v>
      </c>
      <c r="G421" s="98"/>
      <c r="H421" s="98"/>
      <c r="I421" s="98"/>
      <c r="J421" s="98"/>
      <c r="K421" s="99">
        <v>0</v>
      </c>
      <c r="L421" s="99">
        <v>200000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0</v>
      </c>
      <c r="S421" s="99">
        <v>0</v>
      </c>
      <c r="T421" s="99">
        <v>0</v>
      </c>
      <c r="U421" s="99">
        <v>0</v>
      </c>
      <c r="V421" s="99">
        <v>0</v>
      </c>
      <c r="W421" s="99">
        <v>0</v>
      </c>
      <c r="X421" s="99">
        <v>0</v>
      </c>
      <c r="Y421" s="99">
        <v>0</v>
      </c>
      <c r="Z421" s="99">
        <v>0</v>
      </c>
      <c r="AA421" s="99">
        <v>0</v>
      </c>
      <c r="AB421" s="99">
        <v>0</v>
      </c>
      <c r="AC421" s="99">
        <v>0</v>
      </c>
      <c r="AD421" s="100">
        <v>0</v>
      </c>
      <c r="AE421" s="99">
        <v>0</v>
      </c>
      <c r="AF421" s="101">
        <v>200000</v>
      </c>
    </row>
    <row r="422" spans="1:32" s="6" customFormat="1" ht="15" customHeight="1" thickBot="1">
      <c r="A422" s="121">
        <v>405</v>
      </c>
      <c r="B422" s="128" t="s">
        <v>258</v>
      </c>
      <c r="C422" s="129"/>
      <c r="D422" s="129"/>
      <c r="E422" s="129"/>
      <c r="F422" s="130"/>
      <c r="G422" s="118"/>
      <c r="H422" s="118"/>
      <c r="I422" s="118"/>
      <c r="J422" s="118"/>
      <c r="K422" s="67">
        <v>0</v>
      </c>
      <c r="L422" s="68">
        <f>L403+L389+L377+L310+L280+L18</f>
        <v>385455225</v>
      </c>
      <c r="M422" s="69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0">
        <v>0</v>
      </c>
      <c r="AD422" s="71">
        <v>0</v>
      </c>
      <c r="AE422" s="72">
        <v>0</v>
      </c>
      <c r="AF422" s="68">
        <f>AF403+AF389+AF377+AF310+AF280+AF18</f>
        <v>301173950</v>
      </c>
    </row>
    <row r="423" spans="2:32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 t="s">
        <v>2</v>
      </c>
      <c r="W423" s="2"/>
      <c r="X423" s="2"/>
      <c r="Y423" s="2"/>
      <c r="Z423" s="2"/>
      <c r="AA423" s="2"/>
      <c r="AB423" s="2" t="s">
        <v>2</v>
      </c>
      <c r="AC423" s="2"/>
      <c r="AD423" s="2"/>
      <c r="AE423" s="2"/>
      <c r="AF423" s="2"/>
    </row>
    <row r="424" spans="2:32" ht="15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3"/>
      <c r="AD424" s="3"/>
      <c r="AE424" s="3"/>
      <c r="AF424" s="2"/>
    </row>
    <row r="426" ht="15">
      <c r="L426" s="117"/>
    </row>
  </sheetData>
  <sheetProtection/>
  <autoFilter ref="A17:AO423"/>
  <mergeCells count="24">
    <mergeCell ref="E2:AF2"/>
    <mergeCell ref="E3:AF3"/>
    <mergeCell ref="F14:F16"/>
    <mergeCell ref="E5:AF5"/>
    <mergeCell ref="H14:H15"/>
    <mergeCell ref="I14:I15"/>
    <mergeCell ref="A11:AF11"/>
    <mergeCell ref="A12:AF12"/>
    <mergeCell ref="E1:AF1"/>
    <mergeCell ref="A14:A16"/>
    <mergeCell ref="B14:B16"/>
    <mergeCell ref="C14:C16"/>
    <mergeCell ref="D14:D16"/>
    <mergeCell ref="E14:E16"/>
    <mergeCell ref="E6:AF6"/>
    <mergeCell ref="E7:AF7"/>
    <mergeCell ref="E8:AF8"/>
    <mergeCell ref="E9:AF9"/>
    <mergeCell ref="B422:F422"/>
    <mergeCell ref="J14:J15"/>
    <mergeCell ref="K14:K15"/>
    <mergeCell ref="L14:AF15"/>
    <mergeCell ref="B10:N10"/>
    <mergeCell ref="G14:G15"/>
  </mergeCells>
  <printOptions/>
  <pageMargins left="0.84" right="0.28" top="0.5905511811023623" bottom="0.35" header="0.3937007874015748" footer="0.3937007874015748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2018-06-05T08:19:32Z</cp:lastPrinted>
  <dcterms:created xsi:type="dcterms:W3CDTF">2017-11-10T03:28:54Z</dcterms:created>
  <dcterms:modified xsi:type="dcterms:W3CDTF">2018-06-05T08:21:06Z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