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2017" sheetId="1" r:id="rId1"/>
  </sheets>
  <definedNames>
    <definedName name="_edn1" localSheetId="0">'2017'!#REF!</definedName>
    <definedName name="_edn2" localSheetId="0">'2017'!#REF!</definedName>
    <definedName name="_edn3" localSheetId="0">'2017'!#REF!</definedName>
    <definedName name="_ednref1" localSheetId="0">'2017'!#REF!</definedName>
    <definedName name="_ednref2" localSheetId="0">'2017'!#REF!</definedName>
    <definedName name="_ednref3" localSheetId="0">'2017'!#REF!</definedName>
    <definedName name="_xlnm.Print_Titles" localSheetId="0">'2017'!$12:$12</definedName>
    <definedName name="_xlnm.Print_Area" localSheetId="0">'2017'!$A$1:$F$108</definedName>
  </definedNames>
  <calcPr fullCalcOnLoad="1"/>
</workbook>
</file>

<file path=xl/sharedStrings.xml><?xml version="1.0" encoding="utf-8"?>
<sst xmlns="http://schemas.openxmlformats.org/spreadsheetml/2006/main" count="170" uniqueCount="162">
  <si>
    <t xml:space="preserve"> </t>
  </si>
  <si>
    <t>Номер строки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</si>
  <si>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</si>
  <si>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</si>
  <si>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оплату жилищно-коммунальных услуг отдельным категориям граждан</t>
  </si>
  <si>
    <t>906 1 13 01994 04 0004 130</t>
  </si>
  <si>
    <t>902 1 14 02043 04 0001 410</t>
  </si>
  <si>
    <t>902 1 14 02043 04 0002 410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</si>
  <si>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</si>
  <si>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182 1 06 01020 04 0000 110</t>
  </si>
  <si>
    <t xml:space="preserve">182 1 01 02010 01 0000 110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</si>
  <si>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</si>
  <si>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</si>
  <si>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</si>
  <si>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</si>
  <si>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</si>
  <si>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048 1 12 01010 01 0000 120</t>
  </si>
  <si>
    <t>048 1 12 01030 01 0000 120</t>
  </si>
  <si>
    <t>048 1 12 01040 01 0000 120</t>
  </si>
  <si>
    <t>в рублях</t>
  </si>
  <si>
    <t>в %  к году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</si>
  <si>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</si>
  <si>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</si>
  <si>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</si>
  <si>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182 1 01 02020 01 0000 110 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</si>
  <si>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</si>
  <si>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</si>
  <si>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</si>
  <si>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901 1 16 51020 02 0000 140</t>
  </si>
  <si>
    <t>901 1 16 90040 04 0000 140</t>
  </si>
  <si>
    <t>Управление Федеральной налоговой службы по Свердловской области</t>
  </si>
  <si>
    <t>Департамент Федеральной службы по надзору в сфере природопользования по Уральскому федеральному округу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</si>
  <si>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</si>
  <si>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</si>
  <si>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Финансовый отдел администрации Волчанского городского округа</t>
  </si>
  <si>
    <t>182 1 05 02010 02 0000 110</t>
  </si>
  <si>
    <t>Единый налог на вмененный доход для отдельных видов деятельности</t>
  </si>
  <si>
    <t>Администрация Волчанского городского округа</t>
  </si>
  <si>
    <t>Итого доходов</t>
  </si>
  <si>
    <t>ПО КОДАМ КЛАССИФИКАЦИИ ДОХОДОВ БЮДЖЕТОВ</t>
  </si>
  <si>
    <t>Наименование администратора доходов бюджета Волчанского городского округа, администратора поступлений в бюджеты Российской Федерации или кода классификации доходов бюджетов</t>
  </si>
  <si>
    <t>Сумма средств, поступившая в бюджет Волчанского городского округа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</si>
  <si>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</si>
  <si>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</si>
  <si>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на осуществление мероприятий по организации питания в муниципальных общеобразовательных учреждениях </t>
  </si>
  <si>
    <t>на организацию отдыха детей в каникулярное время</t>
  </si>
  <si>
    <t xml:space="preserve">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 </t>
  </si>
  <si>
    <t xml:space="preserve">Код классификации доходов бюджетов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</si>
  <si>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</si>
  <si>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</si>
  <si>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</si>
  <si>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</si>
  <si>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</si>
  <si>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</si>
  <si>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</si>
  <si>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</si>
  <si>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Управление Федерального казначейства по Свердловской области</t>
  </si>
  <si>
    <t>901 1 11 05074 04 0004 120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</si>
  <si>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</si>
  <si>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902 1 11 05012 04 0001 120</t>
  </si>
  <si>
    <t>902 1 11 05074 04 0003 120</t>
  </si>
  <si>
    <t>902 1 11 05074 04 0010 120</t>
  </si>
  <si>
    <t>Единый сельскохозяйственный налог</t>
  </si>
  <si>
    <t>182 1 05 03010 01 0000 110</t>
  </si>
  <si>
    <t xml:space="preserve"> на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</si>
  <si>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Свердловской области по созданию административных комиссий</t>
  </si>
  <si>
    <t xml:space="preserve"> на подготовку молодых граждан к военной службе</t>
  </si>
  <si>
    <t>Прочие субсидии бюджетам городских округов, в т. ч.</t>
  </si>
  <si>
    <t xml:space="preserve">Субсидии бюджетам городских округов на софинансирование капитальных вложений в объекты муниципальной собственности, в т. ч. </t>
  </si>
  <si>
    <t>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</t>
  </si>
  <si>
    <t>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</si>
  <si>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субвенции бюджетам городских округов, в т.ч.</t>
  </si>
  <si>
    <t>Прочие межбюджетные трансферты, передаваемые бюджетам городских округов, в т.ч.</t>
  </si>
  <si>
    <t>Субвенции бюджетам городских округов на выполнение передаваемых полномочий субъектов Российской Федерации, в т. ч.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</si>
  <si>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</si>
  <si>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</si>
  <si>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</si>
  <si>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</si>
  <si>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</si>
  <si>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</si>
  <si>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</si>
  <si>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 xml:space="preserve">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</si>
  <si>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161 1 16 33040 04 0000 140</t>
  </si>
  <si>
    <t>Дотации бюджетам городских округов на выравнивание бюджетной обеспеченности, в т.ч.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</si>
  <si>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</si>
  <si>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</si>
  <si>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на переселение граждан из жилых помещений, признанных непригодными для проживания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</si>
  <si>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</si>
  <si>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на выравнивание бюджетной обеспеченности поселений </t>
  </si>
  <si>
    <t>на выравнивание бюджетной обеспеченности городских округов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</si>
  <si>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</si>
  <si>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</si>
  <si>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</si>
  <si>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</si>
  <si>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</si>
  <si>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>Управление Федеральной антимонопольной службы по Свердловской области</t>
  </si>
  <si>
    <t>ЗА 2017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</si>
  <si>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</si>
  <si>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</si>
  <si>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004 1 16 33040 04 0000 140</t>
  </si>
  <si>
    <t>Министерство финансов Свердловской области</t>
  </si>
  <si>
    <t>Сумма средств, предусмотренная в бюджете Волчанского городского округа на 2017 год,  в рублях</t>
  </si>
  <si>
    <t>Региональная энергетическая комиссия Свердловской области</t>
  </si>
  <si>
    <t>027 1 16 90040 04 0000 140</t>
  </si>
  <si>
    <t>Избирательная комиссия Свердловской области</t>
  </si>
  <si>
    <t>029 1 17 05040 04 0000 180</t>
  </si>
  <si>
    <t>Прочие неналоговые доходы бюджетов городских округов</t>
  </si>
  <si>
    <t xml:space="preserve">Денежные взыскания (штрафы), установленные законами Российской Федерации за несоблюдение муниципальных правовых актов, зачисляемые в бюджеты городских округов
</t>
  </si>
  <si>
    <t>901 2 02 20077 04 0000 151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</si>
  <si>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 </t>
  </si>
  <si>
    <t xml:space="preserve">Субсидия бюджетам городских округов на поддержку отрасли культуры 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</si>
  <si>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</si>
  <si>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</si>
  <si>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901 2 02 29999 04 0000 151</t>
  </si>
  <si>
    <t>Прочие межбюджетные трансферты,передаваемые бюджетам городских округов</t>
  </si>
  <si>
    <t>901 2 02 35118 04 0000 151</t>
  </si>
  <si>
    <t>901 2 02 35250 04 0000 151</t>
  </si>
  <si>
    <t>901 2 02 35462 04 0000 151</t>
  </si>
  <si>
    <t>901 2 02 49999 04 0000 151</t>
  </si>
  <si>
    <t>901 2 02 25027 04 0000 151</t>
  </si>
  <si>
    <t>901 2 02 25519 04 0000 151</t>
  </si>
  <si>
    <t>901 2 02 25527 04 0000 151</t>
  </si>
  <si>
    <t>901 2 02 25555 04 0000 151</t>
  </si>
  <si>
    <t>901 2 02 30022 04 0000 151</t>
  </si>
  <si>
    <t>901 2 02 30024 04 0000 151</t>
  </si>
  <si>
    <t xml:space="preserve"> на ремонт автомобильных дорог общего пользования местного значения</t>
  </si>
  <si>
    <t>на подготовку молодых граждан к военной службе</t>
  </si>
  <si>
    <t xml:space="preserve">на предоставление региональных социальных выплат молодым семьям на улучшение жилищных условий </t>
  </si>
  <si>
    <t>на предоставление социальных выплат молодым семьям на приобретение (строительство) жилья</t>
  </si>
  <si>
    <t xml:space="preserve">на оказание поддержки реализации программ комплексного развития систем коммунальной инфраструктуры муниципальных образований на финансирование объекта капитального строительства «Реконструкция водовода питьевой воды от НС 2 подъема до НС 3 подъема участка водоснабжение» </t>
  </si>
  <si>
    <t>из резервного фонда Правительства Свердловской области на ремонт наружных инженерных сетей</t>
  </si>
  <si>
    <t>из резервного фонда Правительства Свердловской области на ремонт кровли многоквартирных домов</t>
  </si>
  <si>
    <t>901 2 19 60010 04 0000 151</t>
  </si>
  <si>
    <t>901 2 07 04050 04 0000 180</t>
  </si>
  <si>
    <t>Прочие безвозмездные поступления в бюджеты городских округов</t>
  </si>
  <si>
    <t>902 114 06024 04 0000 430</t>
  </si>
  <si>
    <t>902 1 14 06312 04 0000 430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</si>
  <si>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</si>
  <si>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 xml:space="preserve">  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</si>
  <si>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 xml:space="preserve"> 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</si>
  <si>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</si>
  <si>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</si>
  <si>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</si>
  <si>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</si>
  <si>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906 2 02 29999 04 0000 151</t>
  </si>
  <si>
    <t>906 2 02 25127 04 0000 151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</si>
  <si>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</si>
  <si>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906 2 02 39999 04 0000 151</t>
  </si>
  <si>
    <t>на создание спортивных площадок (оснащение спортивным оборудованием) для занятий уличной гимнастикой</t>
  </si>
  <si>
    <t>на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</si>
  <si>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906 2 02 49999 04 0000 151</t>
  </si>
  <si>
    <t>из резервного фонда Правительства Свердловской области на приобретение оконных блоков для Муниципального автономного общеобразовательного учреждения средней общеобразовательной школы № 23</t>
  </si>
  <si>
    <t>906 2 19 60010 04 0000 151</t>
  </si>
  <si>
    <t>919 2 02 15001 04 0000 151</t>
  </si>
  <si>
    <t>919 2 02 29999 04 0000 151</t>
  </si>
  <si>
    <t>919 2 02 49999 04 0000 151</t>
  </si>
  <si>
    <t>на дополнительное финансовое обеспечение деятельности муниципальных учреждений</t>
  </si>
  <si>
    <t xml:space="preserve"> ОБ ИСПОЛНЕНИИ ДОХОДОВ ВОЛЧАНСКОГО ГОРОДСКОГО ОКРУГА </t>
  </si>
  <si>
    <t>ОТЧЕТ</t>
  </si>
  <si>
    <t>Приложение  1</t>
  </si>
  <si>
    <t>к Решению  Волчанской городской Думы</t>
  </si>
  <si>
    <t>от 31.05.2018 г. №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</si>
</sst>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0_ ;\-#,##0.00\ "/>
    <numFmt numFmtId="178" formatCode="000000"/>
    <numFmt numFmtId="179" formatCode="_-* #,##0.0_р_._-;\-* #,##0.0_р_._-;_-* &quot;-&quot;?_р_._-;_-@_-"/>
    <numFmt numFmtId="180" formatCode="#,##0.00_р_."/>
    <numFmt numFmtId="181" formatCode="_-* #,##0.00_р_._-;\-* #,##0.00_р_._-;_-* &quot;-&quot;_р_._-;_-@_-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 wrapText="1"/>
    </xf>
    <xf numFmtId="41" fontId="6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3" fontId="4" fillId="0" borderId="10" xfId="0" applyNumberFormat="1" applyFont="1" applyBorder="1" applyAlignment="1">
      <alignment horizontal="center" vertical="top" wrapText="1" readingOrder="1"/>
    </xf>
    <xf numFmtId="180" fontId="4" fillId="0" borderId="10" xfId="0" applyNumberFormat="1" applyFont="1" applyBorder="1" applyAlignment="1">
      <alignment horizontal="center" vertical="top" wrapText="1" readingOrder="1"/>
    </xf>
    <xf numFmtId="43" fontId="6" fillId="0" borderId="10" xfId="0" applyNumberFormat="1" applyFont="1" applyBorder="1" applyAlignment="1">
      <alignment horizontal="center" vertical="top" wrapText="1" readingOrder="1"/>
    </xf>
    <xf numFmtId="179" fontId="6" fillId="0" borderId="10" xfId="0" applyNumberFormat="1" applyFont="1" applyBorder="1" applyAlignment="1">
      <alignment horizontal="center" vertical="top" wrapText="1" readingOrder="1"/>
    </xf>
    <xf numFmtId="179" fontId="4" fillId="0" borderId="10" xfId="0" applyNumberFormat="1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43" fontId="4" fillId="0" borderId="10" xfId="0" applyNumberFormat="1" applyFont="1" applyBorder="1" applyAlignment="1">
      <alignment horizontal="center" vertical="top"/>
    </xf>
    <xf numFmtId="43" fontId="4" fillId="33" borderId="11" xfId="0" applyNumberFormat="1" applyFont="1" applyFill="1" applyBorder="1" applyAlignment="1">
      <alignment horizontal="center" vertical="top"/>
    </xf>
    <xf numFmtId="43" fontId="46" fillId="33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20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5.75"/>
  <cols>
    <col min="1" max="1" width="5.75390625" style="1" customWidth="1"/>
    <col min="2" max="2" width="23.375" style="1" customWidth="1"/>
    <col min="3" max="3" width="51.125" style="1" customWidth="1"/>
    <col min="4" max="4" width="15.875" style="1" customWidth="1"/>
    <col min="5" max="5" width="15.375" style="1" customWidth="1"/>
    <col min="6" max="6" width="9.125" style="1" customWidth="1"/>
    <col min="7" max="7" width="9.00390625" style="1" customWidth="1"/>
    <col min="8" max="8" width="15.75390625" style="1" bestFit="1" customWidth="1"/>
    <col min="9" max="16384" width="9.00390625" style="1" customWidth="1"/>
  </cols>
  <sheetData>
    <row r="1" spans="3:6" ht="15.75">
      <c r="C1" s="25" t="s">
        <v>159</v>
      </c>
      <c r="D1" s="25"/>
      <c r="E1" s="25"/>
      <c r="F1" s="25"/>
    </row>
    <row r="2" spans="3:6" ht="15.75">
      <c r="C2" s="25" t="s">
        <v>160</v>
      </c>
      <c r="D2" s="25"/>
      <c r="E2" s="25"/>
      <c r="F2" s="25"/>
    </row>
    <row r="3" spans="3:6" ht="15.75">
      <c r="C3" s="25" t="s">
        <v>161</v>
      </c>
      <c r="D3" s="25"/>
      <c r="E3" s="25"/>
      <c r="F3" s="25"/>
    </row>
    <row r="4" ht="33.75" customHeight="1"/>
    <row r="5" spans="1:6" ht="15.75">
      <c r="A5" s="26" t="s">
        <v>158</v>
      </c>
      <c r="B5" s="26"/>
      <c r="C5" s="26"/>
      <c r="D5" s="26"/>
      <c r="E5" s="26"/>
      <c r="F5" s="26"/>
    </row>
    <row r="6" spans="1:6" ht="18" customHeight="1">
      <c r="A6" s="27" t="s">
        <v>157</v>
      </c>
      <c r="B6" s="27"/>
      <c r="C6" s="27"/>
      <c r="D6" s="27"/>
      <c r="E6" s="27"/>
      <c r="F6" s="27"/>
    </row>
    <row r="7" spans="1:6" ht="18" customHeight="1">
      <c r="A7" s="27" t="s">
        <v>39</v>
      </c>
      <c r="B7" s="27"/>
      <c r="C7" s="27"/>
      <c r="D7" s="27"/>
      <c r="E7" s="27"/>
      <c r="F7" s="27"/>
    </row>
    <row r="8" spans="1:6" ht="18" customHeight="1">
      <c r="A8" s="27" t="s">
        <v>96</v>
      </c>
      <c r="B8" s="27"/>
      <c r="C8" s="27"/>
      <c r="D8" s="27"/>
      <c r="E8" s="27"/>
      <c r="F8" s="27"/>
    </row>
    <row r="9" ht="24" customHeight="1">
      <c r="A9" s="2" t="s">
        <v>0</v>
      </c>
    </row>
    <row r="10" spans="1:6" ht="47.25" customHeight="1">
      <c r="A10" s="23" t="s">
        <v>1</v>
      </c>
      <c r="B10" s="23" t="s">
        <v>47</v>
      </c>
      <c r="C10" s="23" t="s">
        <v>40</v>
      </c>
      <c r="D10" s="23" t="s">
        <v>101</v>
      </c>
      <c r="E10" s="21" t="s">
        <v>41</v>
      </c>
      <c r="F10" s="22"/>
    </row>
    <row r="11" spans="1:6" ht="19.5" customHeight="1">
      <c r="A11" s="24"/>
      <c r="B11" s="24"/>
      <c r="C11" s="24"/>
      <c r="D11" s="24"/>
      <c r="E11" s="13" t="s">
        <v>19</v>
      </c>
      <c r="F11" s="14" t="s">
        <v>20</v>
      </c>
    </row>
    <row r="12" spans="1:6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</row>
    <row r="13" spans="1:6" ht="15.75">
      <c r="A13" s="5">
        <v>1</v>
      </c>
      <c r="B13" s="6"/>
      <c r="C13" s="15" t="s">
        <v>100</v>
      </c>
      <c r="D13" s="10">
        <f>SUM(D14)</f>
        <v>20000</v>
      </c>
      <c r="E13" s="10">
        <f>SUM(E14)</f>
        <v>20000</v>
      </c>
      <c r="F13" s="11">
        <f>E13/D13*100</f>
        <v>100</v>
      </c>
    </row>
    <row r="14" spans="1:6" ht="75">
      <c r="A14" s="5">
        <v>2</v>
      </c>
      <c r="B14" s="5" t="s">
        <v>99</v>
      </c>
      <c r="C14" s="16" t="s">
        <v>78</v>
      </c>
      <c r="D14" s="17">
        <v>20000</v>
      </c>
      <c r="E14" s="17">
        <v>20000</v>
      </c>
      <c r="F14" s="12">
        <f>E14/D14*100</f>
        <v>100</v>
      </c>
    </row>
    <row r="15" spans="1:6" ht="28.5">
      <c r="A15" s="5">
        <v>3</v>
      </c>
      <c r="B15" s="5"/>
      <c r="C15" s="15" t="s">
        <v>102</v>
      </c>
      <c r="D15" s="10">
        <f>SUM(D16)</f>
        <v>269289</v>
      </c>
      <c r="E15" s="10">
        <f>SUM(E16)</f>
        <v>281888.57</v>
      </c>
      <c r="F15" s="11">
        <f>E15/D15*100</f>
        <v>104.67882832198865</v>
      </c>
    </row>
    <row r="16" spans="1:6" ht="45">
      <c r="A16" s="5">
        <v>4</v>
      </c>
      <c r="B16" s="5" t="s">
        <v>103</v>
      </c>
      <c r="C16" s="16" t="s">
        <v>27</v>
      </c>
      <c r="D16" s="17">
        <v>269289</v>
      </c>
      <c r="E16" s="17">
        <v>281888.57</v>
      </c>
      <c r="F16" s="12">
        <f>E16/D16*100</f>
        <v>104.67882832198865</v>
      </c>
    </row>
    <row r="17" spans="1:6" ht="15.75">
      <c r="A17" s="5">
        <v>5</v>
      </c>
      <c r="B17" s="5"/>
      <c r="C17" s="15" t="s">
        <v>104</v>
      </c>
      <c r="D17" s="10"/>
      <c r="E17" s="10">
        <f>SUM(E18)</f>
        <v>50</v>
      </c>
      <c r="F17" s="11"/>
    </row>
    <row r="18" spans="1:6" ht="15.75">
      <c r="A18" s="5">
        <v>6</v>
      </c>
      <c r="B18" s="5" t="s">
        <v>105</v>
      </c>
      <c r="C18" s="16" t="s">
        <v>106</v>
      </c>
      <c r="D18" s="17"/>
      <c r="E18" s="17">
        <v>50</v>
      </c>
      <c r="F18" s="8"/>
    </row>
    <row r="19" spans="1:6" ht="42.75">
      <c r="A19" s="5">
        <v>7</v>
      </c>
      <c r="B19" s="6"/>
      <c r="C19" s="15" t="s">
        <v>31</v>
      </c>
      <c r="D19" s="10">
        <f>D20+D21+D22</f>
        <v>185230</v>
      </c>
      <c r="E19" s="10">
        <f>E20+E21+E22</f>
        <v>183486.4</v>
      </c>
      <c r="F19" s="11">
        <f aca="true" t="shared" si="0" ref="F19:F27">E19/D19*100</f>
        <v>99.05868379852075</v>
      </c>
    </row>
    <row r="20" spans="1:6" ht="30">
      <c r="A20" s="5">
        <v>8</v>
      </c>
      <c r="B20" s="5" t="s">
        <v>16</v>
      </c>
      <c r="C20" s="16" t="s">
        <v>13</v>
      </c>
      <c r="D20" s="19">
        <v>23180</v>
      </c>
      <c r="E20" s="19">
        <v>23184.46</v>
      </c>
      <c r="F20" s="12">
        <f t="shared" si="0"/>
        <v>100.01924072476271</v>
      </c>
    </row>
    <row r="21" spans="1:6" ht="15.75">
      <c r="A21" s="5">
        <v>9</v>
      </c>
      <c r="B21" s="5" t="s">
        <v>17</v>
      </c>
      <c r="C21" s="16" t="s">
        <v>14</v>
      </c>
      <c r="D21" s="19">
        <v>97130</v>
      </c>
      <c r="E21" s="19">
        <v>97133.04</v>
      </c>
      <c r="F21" s="12">
        <f t="shared" si="0"/>
        <v>100.00312982600639</v>
      </c>
    </row>
    <row r="22" spans="1:6" ht="15.75">
      <c r="A22" s="5">
        <v>10</v>
      </c>
      <c r="B22" s="5" t="s">
        <v>18</v>
      </c>
      <c r="C22" s="16" t="s">
        <v>15</v>
      </c>
      <c r="D22" s="19">
        <v>64920</v>
      </c>
      <c r="E22" s="19">
        <v>63168.9</v>
      </c>
      <c r="F22" s="12">
        <f t="shared" si="0"/>
        <v>97.30268022181147</v>
      </c>
    </row>
    <row r="23" spans="1:6" ht="28.5">
      <c r="A23" s="5">
        <v>11</v>
      </c>
      <c r="B23" s="5"/>
      <c r="C23" s="15" t="s">
        <v>56</v>
      </c>
      <c r="D23" s="10">
        <f>SUM(D24:D27)</f>
        <v>4372000</v>
      </c>
      <c r="E23" s="10">
        <f>SUM(E24:E27)</f>
        <v>4343140.61</v>
      </c>
      <c r="F23" s="11">
        <f t="shared" si="0"/>
        <v>99.33990416285454</v>
      </c>
    </row>
    <row r="24" spans="1:6" ht="75">
      <c r="A24" s="5">
        <v>12</v>
      </c>
      <c r="B24" s="5" t="s">
        <v>52</v>
      </c>
      <c r="C24" s="16" t="s">
        <v>48</v>
      </c>
      <c r="D24" s="17">
        <v>1805200</v>
      </c>
      <c r="E24" s="17">
        <v>1784593.76</v>
      </c>
      <c r="F24" s="12">
        <f t="shared" si="0"/>
        <v>98.85850653667184</v>
      </c>
    </row>
    <row r="25" spans="1:6" ht="90">
      <c r="A25" s="5">
        <v>13</v>
      </c>
      <c r="B25" s="5" t="s">
        <v>53</v>
      </c>
      <c r="C25" s="16" t="s">
        <v>49</v>
      </c>
      <c r="D25" s="17">
        <v>18100</v>
      </c>
      <c r="E25" s="17">
        <v>18116.61</v>
      </c>
      <c r="F25" s="12">
        <f t="shared" si="0"/>
        <v>100.0917679558011</v>
      </c>
    </row>
    <row r="26" spans="1:6" ht="75">
      <c r="A26" s="5">
        <v>14</v>
      </c>
      <c r="B26" s="5" t="s">
        <v>54</v>
      </c>
      <c r="C26" s="16" t="s">
        <v>50</v>
      </c>
      <c r="D26" s="17">
        <v>2893800</v>
      </c>
      <c r="E26" s="17">
        <v>2886063.85</v>
      </c>
      <c r="F26" s="12">
        <f t="shared" si="0"/>
        <v>99.73266466238164</v>
      </c>
    </row>
    <row r="27" spans="1:6" ht="75">
      <c r="A27" s="5">
        <v>15</v>
      </c>
      <c r="B27" s="5" t="s">
        <v>55</v>
      </c>
      <c r="C27" s="16" t="s">
        <v>51</v>
      </c>
      <c r="D27" s="17">
        <v>-345100</v>
      </c>
      <c r="E27" s="17">
        <v>-345633.61</v>
      </c>
      <c r="F27" s="12">
        <f t="shared" si="0"/>
        <v>100.1546247464503</v>
      </c>
    </row>
    <row r="28" spans="1:6" ht="28.5">
      <c r="A28" s="5">
        <v>16</v>
      </c>
      <c r="B28" s="6"/>
      <c r="C28" s="15" t="s">
        <v>95</v>
      </c>
      <c r="D28" s="10">
        <f>D29</f>
        <v>36000</v>
      </c>
      <c r="E28" s="10">
        <f>E29</f>
        <v>36000</v>
      </c>
      <c r="F28" s="11">
        <f aca="true" t="shared" si="1" ref="F28:F102">E28/D28*100</f>
        <v>100</v>
      </c>
    </row>
    <row r="29" spans="1:6" ht="75">
      <c r="A29" s="5">
        <v>17</v>
      </c>
      <c r="B29" s="5" t="s">
        <v>82</v>
      </c>
      <c r="C29" s="16" t="s">
        <v>78</v>
      </c>
      <c r="D29" s="8">
        <v>36000</v>
      </c>
      <c r="E29" s="8">
        <v>36000</v>
      </c>
      <c r="F29" s="12">
        <f>E29/D29*100</f>
        <v>100</v>
      </c>
    </row>
    <row r="30" spans="1:6" ht="28.5">
      <c r="A30" s="5">
        <v>18</v>
      </c>
      <c r="B30" s="6"/>
      <c r="C30" s="15" t="s">
        <v>30</v>
      </c>
      <c r="D30" s="10">
        <f>SUM(D31:D43)</f>
        <v>25144088</v>
      </c>
      <c r="E30" s="10">
        <f>SUM(E31:E43)</f>
        <v>26218156.03</v>
      </c>
      <c r="F30" s="11">
        <f>E30/D30*100</f>
        <v>104.27165236615463</v>
      </c>
    </row>
    <row r="31" spans="1:6" ht="74.25">
      <c r="A31" s="5">
        <v>19</v>
      </c>
      <c r="B31" s="5" t="s">
        <v>10</v>
      </c>
      <c r="C31" s="16" t="s">
        <v>97</v>
      </c>
      <c r="D31" s="17">
        <v>15885000</v>
      </c>
      <c r="E31" s="17">
        <v>16425883.03</v>
      </c>
      <c r="F31" s="8">
        <f>E31/D31*100</f>
        <v>103.40499231979854</v>
      </c>
    </row>
    <row r="32" spans="1:6" ht="120">
      <c r="A32" s="5">
        <v>20</v>
      </c>
      <c r="B32" s="5" t="s">
        <v>24</v>
      </c>
      <c r="C32" s="16" t="s">
        <v>26</v>
      </c>
      <c r="D32" s="17">
        <v>6000</v>
      </c>
      <c r="E32" s="17">
        <v>2221.49</v>
      </c>
      <c r="F32" s="8">
        <f aca="true" t="shared" si="2" ref="F32:F43">E32/D32*100</f>
        <v>37.024833333333326</v>
      </c>
    </row>
    <row r="33" spans="1:6" ht="45">
      <c r="A33" s="5">
        <v>21</v>
      </c>
      <c r="B33" s="5" t="s">
        <v>12</v>
      </c>
      <c r="C33" s="16" t="s">
        <v>11</v>
      </c>
      <c r="D33" s="17">
        <v>34000</v>
      </c>
      <c r="E33" s="17">
        <v>33968.39</v>
      </c>
      <c r="F33" s="8">
        <f t="shared" si="2"/>
        <v>99.9070294117647</v>
      </c>
    </row>
    <row r="34" spans="1:6" ht="30">
      <c r="A34" s="5">
        <v>22</v>
      </c>
      <c r="B34" s="5" t="s">
        <v>90</v>
      </c>
      <c r="C34" s="16" t="s">
        <v>91</v>
      </c>
      <c r="D34" s="17">
        <v>111000</v>
      </c>
      <c r="E34" s="17">
        <v>111114.73</v>
      </c>
      <c r="F34" s="8">
        <f t="shared" si="2"/>
        <v>100.10336036036036</v>
      </c>
    </row>
    <row r="35" spans="1:6" ht="45">
      <c r="A35" s="5">
        <v>23</v>
      </c>
      <c r="B35" s="5" t="s">
        <v>92</v>
      </c>
      <c r="C35" s="16" t="s">
        <v>93</v>
      </c>
      <c r="D35" s="17">
        <v>493000</v>
      </c>
      <c r="E35" s="17">
        <v>564718.91</v>
      </c>
      <c r="F35" s="8">
        <f t="shared" si="2"/>
        <v>114.5474462474645</v>
      </c>
    </row>
    <row r="36" spans="1:6" ht="45">
      <c r="A36" s="5">
        <v>24</v>
      </c>
      <c r="B36" s="5" t="s">
        <v>94</v>
      </c>
      <c r="C36" s="16" t="s">
        <v>98</v>
      </c>
      <c r="D36" s="17">
        <v>34700</v>
      </c>
      <c r="E36" s="17">
        <v>34695.61</v>
      </c>
      <c r="F36" s="8">
        <f t="shared" si="2"/>
        <v>99.98734870317003</v>
      </c>
    </row>
    <row r="37" spans="1:6" ht="30">
      <c r="A37" s="5">
        <v>25</v>
      </c>
      <c r="B37" s="5" t="s">
        <v>35</v>
      </c>
      <c r="C37" s="16" t="s">
        <v>36</v>
      </c>
      <c r="D37" s="17">
        <v>2279000</v>
      </c>
      <c r="E37" s="17">
        <v>2264662.45</v>
      </c>
      <c r="F37" s="8">
        <f t="shared" si="2"/>
        <v>99.37088415971918</v>
      </c>
    </row>
    <row r="38" spans="1:6" ht="45">
      <c r="A38" s="5">
        <v>26</v>
      </c>
      <c r="B38" s="5" t="s">
        <v>35</v>
      </c>
      <c r="C38" s="16" t="s">
        <v>25</v>
      </c>
      <c r="D38" s="17">
        <v>3347</v>
      </c>
      <c r="E38" s="17">
        <v>3347.03</v>
      </c>
      <c r="F38" s="8">
        <f t="shared" si="2"/>
        <v>100.00089632506723</v>
      </c>
    </row>
    <row r="39" spans="1:6" ht="15.75">
      <c r="A39" s="5">
        <v>27</v>
      </c>
      <c r="B39" s="5" t="s">
        <v>63</v>
      </c>
      <c r="C39" s="16" t="s">
        <v>62</v>
      </c>
      <c r="D39" s="17">
        <v>911</v>
      </c>
      <c r="E39" s="17">
        <v>911.23</v>
      </c>
      <c r="F39" s="12">
        <f t="shared" si="2"/>
        <v>100.0252469813392</v>
      </c>
    </row>
    <row r="40" spans="1:6" ht="45">
      <c r="A40" s="5">
        <v>28</v>
      </c>
      <c r="B40" s="5" t="s">
        <v>22</v>
      </c>
      <c r="C40" s="16" t="s">
        <v>23</v>
      </c>
      <c r="D40" s="17">
        <v>283000</v>
      </c>
      <c r="E40" s="17">
        <v>359232</v>
      </c>
      <c r="F40" s="12">
        <f t="shared" si="2"/>
        <v>126.93710247349823</v>
      </c>
    </row>
    <row r="41" spans="1:6" ht="45">
      <c r="A41" s="5">
        <v>29</v>
      </c>
      <c r="B41" s="5" t="s">
        <v>9</v>
      </c>
      <c r="C41" s="16" t="s">
        <v>8</v>
      </c>
      <c r="D41" s="17">
        <v>1779000</v>
      </c>
      <c r="E41" s="17">
        <v>1856868.49</v>
      </c>
      <c r="F41" s="12">
        <f t="shared" si="2"/>
        <v>104.37709331084879</v>
      </c>
    </row>
    <row r="42" spans="1:6" ht="30">
      <c r="A42" s="5">
        <v>30</v>
      </c>
      <c r="B42" s="5" t="s">
        <v>74</v>
      </c>
      <c r="C42" s="16" t="s">
        <v>76</v>
      </c>
      <c r="D42" s="17">
        <v>3851130</v>
      </c>
      <c r="E42" s="17">
        <v>3810932.39</v>
      </c>
      <c r="F42" s="12">
        <f t="shared" si="2"/>
        <v>98.95621259214829</v>
      </c>
    </row>
    <row r="43" spans="1:6" ht="32.25" customHeight="1">
      <c r="A43" s="5">
        <v>31</v>
      </c>
      <c r="B43" s="5" t="s">
        <v>75</v>
      </c>
      <c r="C43" s="16" t="s">
        <v>77</v>
      </c>
      <c r="D43" s="17">
        <v>384000</v>
      </c>
      <c r="E43" s="17">
        <v>749600.28</v>
      </c>
      <c r="F43" s="12">
        <f t="shared" si="2"/>
        <v>195.20840625</v>
      </c>
    </row>
    <row r="44" spans="1:6" ht="15.75">
      <c r="A44" s="5">
        <v>32</v>
      </c>
      <c r="B44" s="6"/>
      <c r="C44" s="15" t="s">
        <v>37</v>
      </c>
      <c r="D44" s="10">
        <f>D45+D46+D47+D48+D49+D51+D52+D53+D54+D55+D60+D61+D67+D68+D69+D70+D75+D74</f>
        <v>270738533.93</v>
      </c>
      <c r="E44" s="10">
        <f>E45+E46+E47+E48+E49+E51+E52+E53+E54+E55+E60+E61+E67+E68+E69+E70+E75+E74</f>
        <v>264635052.69</v>
      </c>
      <c r="F44" s="11">
        <f t="shared" si="1"/>
        <v>97.74561782861021</v>
      </c>
    </row>
    <row r="45" spans="1:6" ht="75">
      <c r="A45" s="5">
        <v>33</v>
      </c>
      <c r="B45" s="5" t="s">
        <v>57</v>
      </c>
      <c r="C45" s="16" t="s">
        <v>79</v>
      </c>
      <c r="D45" s="18">
        <v>1754700</v>
      </c>
      <c r="E45" s="18">
        <v>1509052.62</v>
      </c>
      <c r="F45" s="12">
        <f t="shared" si="1"/>
        <v>86.00060523166354</v>
      </c>
    </row>
    <row r="46" spans="1:6" ht="45">
      <c r="A46" s="5">
        <v>34</v>
      </c>
      <c r="B46" s="5" t="s">
        <v>84</v>
      </c>
      <c r="C46" s="16" t="s">
        <v>85</v>
      </c>
      <c r="D46" s="18">
        <v>12290</v>
      </c>
      <c r="E46" s="18">
        <v>12293.77</v>
      </c>
      <c r="F46" s="12">
        <f t="shared" si="1"/>
        <v>100.03067534580961</v>
      </c>
    </row>
    <row r="47" spans="1:6" ht="45.75" customHeight="1">
      <c r="A47" s="5">
        <v>35</v>
      </c>
      <c r="B47" s="5" t="s">
        <v>28</v>
      </c>
      <c r="C47" s="16" t="s">
        <v>107</v>
      </c>
      <c r="D47" s="18">
        <v>102300</v>
      </c>
      <c r="E47" s="18">
        <v>28300</v>
      </c>
      <c r="F47" s="12">
        <f t="shared" si="1"/>
        <v>27.663734115347015</v>
      </c>
    </row>
    <row r="48" spans="1:6" ht="45">
      <c r="A48" s="5">
        <v>36</v>
      </c>
      <c r="B48" s="5" t="s">
        <v>29</v>
      </c>
      <c r="C48" s="16" t="s">
        <v>27</v>
      </c>
      <c r="D48" s="18">
        <v>1045000</v>
      </c>
      <c r="E48" s="18">
        <v>1192694.58</v>
      </c>
      <c r="F48" s="12">
        <f t="shared" si="1"/>
        <v>114.13345263157895</v>
      </c>
    </row>
    <row r="49" spans="1:6" ht="45">
      <c r="A49" s="5">
        <v>37</v>
      </c>
      <c r="B49" s="5" t="s">
        <v>108</v>
      </c>
      <c r="C49" s="16" t="s">
        <v>68</v>
      </c>
      <c r="D49" s="18">
        <f>D50</f>
        <v>59121990</v>
      </c>
      <c r="E49" s="18">
        <f>E50</f>
        <v>59121987.44</v>
      </c>
      <c r="F49" s="12">
        <f t="shared" si="1"/>
        <v>99.99999566996983</v>
      </c>
    </row>
    <row r="50" spans="1:6" ht="30">
      <c r="A50" s="5">
        <v>38</v>
      </c>
      <c r="B50" s="5"/>
      <c r="C50" s="16" t="s">
        <v>86</v>
      </c>
      <c r="D50" s="18">
        <v>59121990</v>
      </c>
      <c r="E50" s="18">
        <v>59121987.44</v>
      </c>
      <c r="F50" s="12">
        <f t="shared" si="1"/>
        <v>99.99999566996983</v>
      </c>
    </row>
    <row r="51" spans="1:6" ht="45">
      <c r="A51" s="5">
        <v>39</v>
      </c>
      <c r="B51" s="5" t="s">
        <v>119</v>
      </c>
      <c r="C51" s="16" t="s">
        <v>109</v>
      </c>
      <c r="D51" s="18">
        <v>300000</v>
      </c>
      <c r="E51" s="18">
        <v>300000</v>
      </c>
      <c r="F51" s="12">
        <f t="shared" si="1"/>
        <v>100</v>
      </c>
    </row>
    <row r="52" spans="1:6" ht="30">
      <c r="A52" s="5">
        <v>40</v>
      </c>
      <c r="B52" s="5" t="s">
        <v>120</v>
      </c>
      <c r="C52" s="16" t="s">
        <v>110</v>
      </c>
      <c r="D52" s="18">
        <v>50000</v>
      </c>
      <c r="E52" s="18">
        <v>50000</v>
      </c>
      <c r="F52" s="12">
        <f t="shared" si="1"/>
        <v>100</v>
      </c>
    </row>
    <row r="53" spans="1:6" ht="75">
      <c r="A53" s="5">
        <v>41</v>
      </c>
      <c r="B53" s="5" t="s">
        <v>121</v>
      </c>
      <c r="C53" s="16" t="s">
        <v>111</v>
      </c>
      <c r="D53" s="18">
        <v>735375.93</v>
      </c>
      <c r="E53" s="18">
        <v>735375.93</v>
      </c>
      <c r="F53" s="12">
        <f t="shared" si="1"/>
        <v>100</v>
      </c>
    </row>
    <row r="54" spans="1:6" ht="60">
      <c r="A54" s="5">
        <v>42</v>
      </c>
      <c r="B54" s="5" t="s">
        <v>122</v>
      </c>
      <c r="C54" s="16" t="s">
        <v>112</v>
      </c>
      <c r="D54" s="18">
        <v>88587100</v>
      </c>
      <c r="E54" s="18">
        <v>88143021.21</v>
      </c>
      <c r="F54" s="12">
        <f t="shared" si="1"/>
        <v>99.49870941705959</v>
      </c>
    </row>
    <row r="55" spans="1:6" ht="15.75">
      <c r="A55" s="5">
        <v>43</v>
      </c>
      <c r="B55" s="5" t="s">
        <v>113</v>
      </c>
      <c r="C55" s="16" t="s">
        <v>67</v>
      </c>
      <c r="D55" s="8">
        <f>D56+D57+D58+D59</f>
        <v>13348300</v>
      </c>
      <c r="E55" s="8">
        <f>E56+E57+E58+E59</f>
        <v>13348300</v>
      </c>
      <c r="F55" s="12">
        <f t="shared" si="1"/>
        <v>100</v>
      </c>
    </row>
    <row r="56" spans="1:6" ht="30">
      <c r="A56" s="5">
        <v>44</v>
      </c>
      <c r="B56" s="5"/>
      <c r="C56" s="16" t="s">
        <v>125</v>
      </c>
      <c r="D56" s="18">
        <v>12671000</v>
      </c>
      <c r="E56" s="18">
        <v>12671000</v>
      </c>
      <c r="F56" s="12">
        <f t="shared" si="1"/>
        <v>100</v>
      </c>
    </row>
    <row r="57" spans="1:6" ht="15.75">
      <c r="A57" s="5">
        <v>45</v>
      </c>
      <c r="B57" s="5"/>
      <c r="C57" s="16" t="s">
        <v>126</v>
      </c>
      <c r="D57" s="18">
        <v>23600</v>
      </c>
      <c r="E57" s="18">
        <v>23600</v>
      </c>
      <c r="F57" s="12">
        <f t="shared" si="1"/>
        <v>100</v>
      </c>
    </row>
    <row r="58" spans="1:6" ht="30">
      <c r="A58" s="5">
        <v>46</v>
      </c>
      <c r="B58" s="5"/>
      <c r="C58" s="16" t="s">
        <v>127</v>
      </c>
      <c r="D58" s="18">
        <v>66800</v>
      </c>
      <c r="E58" s="18">
        <v>66800</v>
      </c>
      <c r="F58" s="12">
        <f t="shared" si="1"/>
        <v>100</v>
      </c>
    </row>
    <row r="59" spans="1:6" ht="30">
      <c r="A59" s="5">
        <v>47</v>
      </c>
      <c r="B59" s="5"/>
      <c r="C59" s="16" t="s">
        <v>128</v>
      </c>
      <c r="D59" s="18">
        <v>586900</v>
      </c>
      <c r="E59" s="18">
        <v>586900</v>
      </c>
      <c r="F59" s="12">
        <f t="shared" si="1"/>
        <v>100</v>
      </c>
    </row>
    <row r="60" spans="1:6" ht="45">
      <c r="A60" s="5">
        <v>48</v>
      </c>
      <c r="B60" s="5" t="s">
        <v>123</v>
      </c>
      <c r="C60" s="16" t="s">
        <v>3</v>
      </c>
      <c r="D60" s="18">
        <v>9347000</v>
      </c>
      <c r="E60" s="18">
        <v>9347000</v>
      </c>
      <c r="F60" s="12">
        <f t="shared" si="1"/>
        <v>100</v>
      </c>
    </row>
    <row r="61" spans="1:6" ht="45">
      <c r="A61" s="5">
        <v>49</v>
      </c>
      <c r="B61" s="5" t="s">
        <v>124</v>
      </c>
      <c r="C61" s="16" t="s">
        <v>73</v>
      </c>
      <c r="D61" s="8">
        <f>D62+D63+D64+D65+D66</f>
        <v>14147100</v>
      </c>
      <c r="E61" s="8">
        <f>E62+E63+E64+E65+E66</f>
        <v>12847300</v>
      </c>
      <c r="F61" s="12">
        <f t="shared" si="1"/>
        <v>90.81225127411273</v>
      </c>
    </row>
    <row r="62" spans="1:6" ht="60">
      <c r="A62" s="5">
        <v>50</v>
      </c>
      <c r="B62" s="5"/>
      <c r="C62" s="16" t="s">
        <v>42</v>
      </c>
      <c r="D62" s="8">
        <v>13775000</v>
      </c>
      <c r="E62" s="8">
        <v>12487500</v>
      </c>
      <c r="F62" s="12">
        <f t="shared" si="1"/>
        <v>90.65335753176043</v>
      </c>
    </row>
    <row r="63" spans="1:6" ht="60">
      <c r="A63" s="5">
        <v>51</v>
      </c>
      <c r="B63" s="5"/>
      <c r="C63" s="16" t="s">
        <v>43</v>
      </c>
      <c r="D63" s="8">
        <v>52000</v>
      </c>
      <c r="E63" s="8">
        <v>52000</v>
      </c>
      <c r="F63" s="12">
        <f t="shared" si="1"/>
        <v>100</v>
      </c>
    </row>
    <row r="64" spans="1:6" ht="75">
      <c r="A64" s="5">
        <v>52</v>
      </c>
      <c r="B64" s="5"/>
      <c r="C64" s="16" t="s">
        <v>64</v>
      </c>
      <c r="D64" s="8">
        <v>100</v>
      </c>
      <c r="E64" s="8">
        <v>100</v>
      </c>
      <c r="F64" s="12">
        <f t="shared" si="1"/>
        <v>100</v>
      </c>
    </row>
    <row r="65" spans="1:6" ht="45">
      <c r="A65" s="5">
        <v>53</v>
      </c>
      <c r="B65" s="5"/>
      <c r="C65" s="16" t="s">
        <v>65</v>
      </c>
      <c r="D65" s="8">
        <v>102300</v>
      </c>
      <c r="E65" s="8">
        <v>102300</v>
      </c>
      <c r="F65" s="12">
        <f t="shared" si="1"/>
        <v>100</v>
      </c>
    </row>
    <row r="66" spans="1:6" ht="45">
      <c r="A66" s="5">
        <v>54</v>
      </c>
      <c r="B66" s="5"/>
      <c r="C66" s="16" t="s">
        <v>81</v>
      </c>
      <c r="D66" s="8">
        <v>217700</v>
      </c>
      <c r="E66" s="8">
        <v>205400</v>
      </c>
      <c r="F66" s="12">
        <f t="shared" si="1"/>
        <v>94.35002296738631</v>
      </c>
    </row>
    <row r="67" spans="1:6" ht="45">
      <c r="A67" s="5">
        <v>55</v>
      </c>
      <c r="B67" s="5" t="s">
        <v>115</v>
      </c>
      <c r="C67" s="16" t="s">
        <v>2</v>
      </c>
      <c r="D67" s="18">
        <v>394000</v>
      </c>
      <c r="E67" s="18">
        <v>394000</v>
      </c>
      <c r="F67" s="12">
        <f t="shared" si="1"/>
        <v>100</v>
      </c>
    </row>
    <row r="68" spans="1:6" ht="45">
      <c r="A68" s="5">
        <v>56</v>
      </c>
      <c r="B68" s="5" t="s">
        <v>116</v>
      </c>
      <c r="C68" s="16" t="s">
        <v>4</v>
      </c>
      <c r="D68" s="18">
        <v>8873000</v>
      </c>
      <c r="E68" s="18">
        <v>5523500</v>
      </c>
      <c r="F68" s="12">
        <f t="shared" si="1"/>
        <v>62.25064803335963</v>
      </c>
    </row>
    <row r="69" spans="1:6" ht="60">
      <c r="A69" s="5">
        <v>57</v>
      </c>
      <c r="B69" s="5" t="s">
        <v>117</v>
      </c>
      <c r="C69" s="16" t="s">
        <v>87</v>
      </c>
      <c r="D69" s="18">
        <v>83600</v>
      </c>
      <c r="E69" s="18">
        <v>41702</v>
      </c>
      <c r="F69" s="12">
        <f t="shared" si="1"/>
        <v>49.88277511961722</v>
      </c>
    </row>
    <row r="70" spans="1:6" ht="30">
      <c r="A70" s="5">
        <v>58</v>
      </c>
      <c r="B70" s="5" t="s">
        <v>118</v>
      </c>
      <c r="C70" s="16" t="s">
        <v>114</v>
      </c>
      <c r="D70" s="8">
        <f>D71+D72+D73</f>
        <v>72170618</v>
      </c>
      <c r="E70" s="8">
        <f>E71+E72+E73</f>
        <v>72170618</v>
      </c>
      <c r="F70" s="12">
        <f t="shared" si="1"/>
        <v>100</v>
      </c>
    </row>
    <row r="71" spans="1:6" ht="90">
      <c r="A71" s="5">
        <v>59</v>
      </c>
      <c r="B71" s="5"/>
      <c r="C71" s="16" t="s">
        <v>129</v>
      </c>
      <c r="D71" s="18">
        <v>20075900</v>
      </c>
      <c r="E71" s="18">
        <v>20075900</v>
      </c>
      <c r="F71" s="12">
        <f t="shared" si="1"/>
        <v>100</v>
      </c>
    </row>
    <row r="72" spans="1:6" ht="30">
      <c r="A72" s="5">
        <v>60</v>
      </c>
      <c r="B72" s="5"/>
      <c r="C72" s="16" t="s">
        <v>130</v>
      </c>
      <c r="D72" s="18">
        <v>45621830</v>
      </c>
      <c r="E72" s="18">
        <v>45621830</v>
      </c>
      <c r="F72" s="12">
        <f t="shared" si="1"/>
        <v>100</v>
      </c>
    </row>
    <row r="73" spans="1:6" ht="30">
      <c r="A73" s="5">
        <v>61</v>
      </c>
      <c r="B73" s="5"/>
      <c r="C73" s="16" t="s">
        <v>131</v>
      </c>
      <c r="D73" s="18">
        <v>6472888</v>
      </c>
      <c r="E73" s="18">
        <v>6472888</v>
      </c>
      <c r="F73" s="12">
        <f t="shared" si="1"/>
        <v>100</v>
      </c>
    </row>
    <row r="74" spans="1:6" ht="30">
      <c r="A74" s="5">
        <v>62</v>
      </c>
      <c r="B74" s="5" t="s">
        <v>133</v>
      </c>
      <c r="C74" s="16" t="s">
        <v>134</v>
      </c>
      <c r="D74" s="18">
        <v>666160</v>
      </c>
      <c r="E74" s="18">
        <v>663012.31</v>
      </c>
      <c r="F74" s="12">
        <f t="shared" si="1"/>
        <v>99.52748739041672</v>
      </c>
    </row>
    <row r="75" spans="1:6" ht="45">
      <c r="A75" s="5">
        <v>63</v>
      </c>
      <c r="B75" s="5" t="s">
        <v>132</v>
      </c>
      <c r="C75" s="16" t="s">
        <v>21</v>
      </c>
      <c r="D75" s="9"/>
      <c r="E75" s="18">
        <v>-793105.17</v>
      </c>
      <c r="F75" s="12"/>
    </row>
    <row r="76" spans="1:6" ht="28.5">
      <c r="A76" s="5">
        <v>64</v>
      </c>
      <c r="B76" s="6"/>
      <c r="C76" s="15" t="s">
        <v>32</v>
      </c>
      <c r="D76" s="10">
        <f>SUM(D77:D84)</f>
        <v>11554710</v>
      </c>
      <c r="E76" s="10">
        <f>SUM(E77:E84)</f>
        <v>11565040.509999998</v>
      </c>
      <c r="F76" s="11">
        <f t="shared" si="1"/>
        <v>100.08940518628333</v>
      </c>
    </row>
    <row r="77" spans="1:6" ht="90">
      <c r="A77" s="5">
        <v>65</v>
      </c>
      <c r="B77" s="5" t="s">
        <v>59</v>
      </c>
      <c r="C77" s="16" t="s">
        <v>137</v>
      </c>
      <c r="D77" s="18">
        <v>2087000</v>
      </c>
      <c r="E77" s="18">
        <v>2023898.92</v>
      </c>
      <c r="F77" s="12">
        <f t="shared" si="1"/>
        <v>96.97646957355055</v>
      </c>
    </row>
    <row r="78" spans="1:6" ht="90">
      <c r="A78" s="5">
        <v>66</v>
      </c>
      <c r="B78" s="5" t="s">
        <v>60</v>
      </c>
      <c r="C78" s="16" t="s">
        <v>138</v>
      </c>
      <c r="D78" s="18">
        <v>3069000</v>
      </c>
      <c r="E78" s="18">
        <v>3153592.51</v>
      </c>
      <c r="F78" s="12">
        <f t="shared" si="1"/>
        <v>102.75635418703159</v>
      </c>
    </row>
    <row r="79" spans="1:6" ht="60">
      <c r="A79" s="5">
        <v>67</v>
      </c>
      <c r="B79" s="5" t="s">
        <v>61</v>
      </c>
      <c r="C79" s="16" t="s">
        <v>139</v>
      </c>
      <c r="D79" s="18">
        <v>70513</v>
      </c>
      <c r="E79" s="18">
        <v>70513.67</v>
      </c>
      <c r="F79" s="12">
        <f t="shared" si="1"/>
        <v>100.00095017939954</v>
      </c>
    </row>
    <row r="80" spans="1:6" ht="105">
      <c r="A80" s="5">
        <v>68</v>
      </c>
      <c r="B80" s="5" t="s">
        <v>6</v>
      </c>
      <c r="C80" s="16" t="s">
        <v>140</v>
      </c>
      <c r="D80" s="18">
        <v>5658497</v>
      </c>
      <c r="E80" s="18">
        <v>5654893.66</v>
      </c>
      <c r="F80" s="12">
        <f t="shared" si="1"/>
        <v>99.93631983899611</v>
      </c>
    </row>
    <row r="81" spans="1:6" ht="105">
      <c r="A81" s="5">
        <v>69</v>
      </c>
      <c r="B81" s="5" t="s">
        <v>7</v>
      </c>
      <c r="C81" s="16" t="s">
        <v>141</v>
      </c>
      <c r="D81" s="18">
        <v>52500</v>
      </c>
      <c r="E81" s="18">
        <v>44985.44</v>
      </c>
      <c r="F81" s="12">
        <f t="shared" si="1"/>
        <v>85.68655238095239</v>
      </c>
    </row>
    <row r="82" spans="1:6" ht="45">
      <c r="A82" s="5">
        <v>70</v>
      </c>
      <c r="B82" s="5" t="s">
        <v>7</v>
      </c>
      <c r="C82" s="16" t="s">
        <v>58</v>
      </c>
      <c r="D82" s="18">
        <v>164000</v>
      </c>
      <c r="E82" s="18">
        <v>163956.94</v>
      </c>
      <c r="F82" s="12">
        <f t="shared" si="1"/>
        <v>99.97374390243903</v>
      </c>
    </row>
    <row r="83" spans="1:6" ht="60">
      <c r="A83" s="5">
        <v>71</v>
      </c>
      <c r="B83" s="5" t="s">
        <v>135</v>
      </c>
      <c r="C83" s="16" t="s">
        <v>142</v>
      </c>
      <c r="D83" s="18">
        <v>451410</v>
      </c>
      <c r="E83" s="18">
        <v>451409.7</v>
      </c>
      <c r="F83" s="12">
        <f t="shared" si="1"/>
        <v>99.99993354156975</v>
      </c>
    </row>
    <row r="84" spans="1:6" ht="90">
      <c r="A84" s="5">
        <v>72</v>
      </c>
      <c r="B84" s="5" t="s">
        <v>136</v>
      </c>
      <c r="C84" s="16" t="s">
        <v>143</v>
      </c>
      <c r="D84" s="18">
        <v>1790</v>
      </c>
      <c r="E84" s="18">
        <v>1789.67</v>
      </c>
      <c r="F84" s="12">
        <f t="shared" si="1"/>
        <v>99.98156424581006</v>
      </c>
    </row>
    <row r="85" spans="1:6" ht="42.75">
      <c r="A85" s="5">
        <v>73</v>
      </c>
      <c r="B85" s="6"/>
      <c r="C85" s="15" t="s">
        <v>33</v>
      </c>
      <c r="D85" s="10">
        <f>D86+D87+D88+D94+D97+D99</f>
        <v>96221959</v>
      </c>
      <c r="E85" s="10">
        <f>E86+E87+E88+E94+E97+E99</f>
        <v>93012051.04</v>
      </c>
      <c r="F85" s="11">
        <f t="shared" si="1"/>
        <v>96.66405881426712</v>
      </c>
    </row>
    <row r="86" spans="1:6" ht="45">
      <c r="A86" s="5">
        <v>74</v>
      </c>
      <c r="B86" s="5" t="s">
        <v>5</v>
      </c>
      <c r="C86" s="16" t="s">
        <v>80</v>
      </c>
      <c r="D86" s="8">
        <v>80959</v>
      </c>
      <c r="E86" s="8">
        <v>80958.9</v>
      </c>
      <c r="F86" s="12">
        <f t="shared" si="1"/>
        <v>99.99987648068775</v>
      </c>
    </row>
    <row r="87" spans="1:6" ht="60">
      <c r="A87" s="5">
        <v>75</v>
      </c>
      <c r="B87" s="5" t="s">
        <v>145</v>
      </c>
      <c r="C87" s="16" t="s">
        <v>146</v>
      </c>
      <c r="D87" s="8">
        <v>134400</v>
      </c>
      <c r="E87" s="8">
        <v>134400</v>
      </c>
      <c r="F87" s="12">
        <f t="shared" si="1"/>
        <v>100</v>
      </c>
    </row>
    <row r="88" spans="1:6" ht="15.75">
      <c r="A88" s="5">
        <v>76</v>
      </c>
      <c r="B88" s="5" t="s">
        <v>144</v>
      </c>
      <c r="C88" s="16" t="s">
        <v>67</v>
      </c>
      <c r="D88" s="8">
        <f>SUM(D89:D93)</f>
        <v>10090000</v>
      </c>
      <c r="E88" s="8">
        <f>SUM(E89:E93)</f>
        <v>10090000</v>
      </c>
      <c r="F88" s="12">
        <f t="shared" si="1"/>
        <v>100</v>
      </c>
    </row>
    <row r="89" spans="1:6" ht="30">
      <c r="A89" s="5">
        <v>77</v>
      </c>
      <c r="B89" s="5"/>
      <c r="C89" s="16" t="s">
        <v>44</v>
      </c>
      <c r="D89" s="8">
        <v>6385000</v>
      </c>
      <c r="E89" s="8">
        <v>6385000</v>
      </c>
      <c r="F89" s="12">
        <f t="shared" si="1"/>
        <v>100</v>
      </c>
    </row>
    <row r="90" spans="1:6" ht="15.75">
      <c r="A90" s="5">
        <v>78</v>
      </c>
      <c r="B90" s="5"/>
      <c r="C90" s="16" t="s">
        <v>45</v>
      </c>
      <c r="D90" s="8">
        <v>2453700</v>
      </c>
      <c r="E90" s="8">
        <v>2453700</v>
      </c>
      <c r="F90" s="12">
        <f t="shared" si="1"/>
        <v>100</v>
      </c>
    </row>
    <row r="91" spans="1:6" ht="15.75">
      <c r="A91" s="5">
        <v>79</v>
      </c>
      <c r="B91" s="5"/>
      <c r="C91" s="16" t="s">
        <v>66</v>
      </c>
      <c r="D91" s="8">
        <v>3100</v>
      </c>
      <c r="E91" s="8">
        <v>3100</v>
      </c>
      <c r="F91" s="12">
        <f t="shared" si="1"/>
        <v>100</v>
      </c>
    </row>
    <row r="92" spans="1:6" ht="30">
      <c r="A92" s="5">
        <v>80</v>
      </c>
      <c r="B92" s="5"/>
      <c r="C92" s="16" t="s">
        <v>148</v>
      </c>
      <c r="D92" s="8">
        <v>187600</v>
      </c>
      <c r="E92" s="8">
        <v>187600</v>
      </c>
      <c r="F92" s="12">
        <f>E92/D92*100</f>
        <v>100</v>
      </c>
    </row>
    <row r="93" spans="1:6" ht="60">
      <c r="A93" s="5">
        <v>81</v>
      </c>
      <c r="B93" s="5"/>
      <c r="C93" s="16" t="s">
        <v>149</v>
      </c>
      <c r="D93" s="8">
        <v>1060600</v>
      </c>
      <c r="E93" s="8">
        <v>1060600</v>
      </c>
      <c r="F93" s="12">
        <f>E93/D93*100</f>
        <v>100</v>
      </c>
    </row>
    <row r="94" spans="1:6" ht="15.75">
      <c r="A94" s="5">
        <v>82</v>
      </c>
      <c r="B94" s="5" t="s">
        <v>147</v>
      </c>
      <c r="C94" s="16" t="s">
        <v>71</v>
      </c>
      <c r="D94" s="8">
        <f>D95+D96</f>
        <v>85516600</v>
      </c>
      <c r="E94" s="8">
        <f>E95+E96</f>
        <v>85516600</v>
      </c>
      <c r="F94" s="12">
        <f t="shared" si="1"/>
        <v>100</v>
      </c>
    </row>
    <row r="95" spans="1:6" ht="105">
      <c r="A95" s="5">
        <v>83</v>
      </c>
      <c r="B95" s="5"/>
      <c r="C95" s="16" t="s">
        <v>69</v>
      </c>
      <c r="D95" s="8">
        <v>46659600</v>
      </c>
      <c r="E95" s="8">
        <v>46659600</v>
      </c>
      <c r="F95" s="12">
        <f t="shared" si="1"/>
        <v>100</v>
      </c>
    </row>
    <row r="96" spans="1:6" ht="60">
      <c r="A96" s="5">
        <v>84</v>
      </c>
      <c r="B96" s="5"/>
      <c r="C96" s="16" t="s">
        <v>70</v>
      </c>
      <c r="D96" s="8">
        <v>38857000</v>
      </c>
      <c r="E96" s="8">
        <v>38857000</v>
      </c>
      <c r="F96" s="12">
        <f t="shared" si="1"/>
        <v>100</v>
      </c>
    </row>
    <row r="97" spans="1:6" ht="30">
      <c r="A97" s="5">
        <v>85</v>
      </c>
      <c r="B97" s="5" t="s">
        <v>150</v>
      </c>
      <c r="C97" s="16" t="s">
        <v>72</v>
      </c>
      <c r="D97" s="8">
        <f>D98</f>
        <v>400000</v>
      </c>
      <c r="E97" s="8">
        <f>E98</f>
        <v>400000</v>
      </c>
      <c r="F97" s="12">
        <f t="shared" si="1"/>
        <v>100</v>
      </c>
    </row>
    <row r="98" spans="1:6" ht="60">
      <c r="A98" s="5">
        <v>86</v>
      </c>
      <c r="B98" s="5"/>
      <c r="C98" s="16" t="s">
        <v>151</v>
      </c>
      <c r="D98" s="8">
        <v>400000</v>
      </c>
      <c r="E98" s="8">
        <v>400000</v>
      </c>
      <c r="F98" s="12">
        <f t="shared" si="1"/>
        <v>100</v>
      </c>
    </row>
    <row r="99" spans="1:6" ht="45">
      <c r="A99" s="5">
        <v>87</v>
      </c>
      <c r="B99" s="5" t="s">
        <v>152</v>
      </c>
      <c r="C99" s="16" t="s">
        <v>21</v>
      </c>
      <c r="D99" s="8"/>
      <c r="E99" s="8">
        <v>-3209907.86</v>
      </c>
      <c r="F99" s="12"/>
    </row>
    <row r="100" spans="1:6" ht="28.5">
      <c r="A100" s="5">
        <v>88</v>
      </c>
      <c r="B100" s="6"/>
      <c r="C100" s="15" t="s">
        <v>34</v>
      </c>
      <c r="D100" s="10">
        <f>D101+D104+D106</f>
        <v>216464000</v>
      </c>
      <c r="E100" s="10">
        <f>E101+E104+E106</f>
        <v>216464000</v>
      </c>
      <c r="F100" s="11">
        <f t="shared" si="1"/>
        <v>100</v>
      </c>
    </row>
    <row r="101" spans="1:6" ht="30">
      <c r="A101" s="5">
        <v>89</v>
      </c>
      <c r="B101" s="5" t="s">
        <v>153</v>
      </c>
      <c r="C101" s="16" t="s">
        <v>83</v>
      </c>
      <c r="D101" s="8">
        <f>D102+D103</f>
        <v>83189000</v>
      </c>
      <c r="E101" s="8">
        <f>E102+E103</f>
        <v>83189000</v>
      </c>
      <c r="F101" s="12">
        <f t="shared" si="1"/>
        <v>100</v>
      </c>
    </row>
    <row r="102" spans="1:6" ht="15.75">
      <c r="A102" s="5">
        <v>90</v>
      </c>
      <c r="B102" s="5"/>
      <c r="C102" s="16" t="s">
        <v>88</v>
      </c>
      <c r="D102" s="8">
        <v>23570000</v>
      </c>
      <c r="E102" s="8">
        <v>23570000</v>
      </c>
      <c r="F102" s="12">
        <f t="shared" si="1"/>
        <v>100</v>
      </c>
    </row>
    <row r="103" spans="1:6" ht="30">
      <c r="A103" s="5">
        <v>91</v>
      </c>
      <c r="B103" s="5"/>
      <c r="C103" s="16" t="s">
        <v>89</v>
      </c>
      <c r="D103" s="8">
        <v>59619000</v>
      </c>
      <c r="E103" s="8">
        <v>59619000</v>
      </c>
      <c r="F103" s="12">
        <f aca="true" t="shared" si="3" ref="F103:F108">E103/D103*100</f>
        <v>100</v>
      </c>
    </row>
    <row r="104" spans="1:6" ht="15.75">
      <c r="A104" s="5">
        <v>92</v>
      </c>
      <c r="B104" s="5" t="s">
        <v>154</v>
      </c>
      <c r="C104" s="16" t="s">
        <v>67</v>
      </c>
      <c r="D104" s="8">
        <f>D105</f>
        <v>116397000</v>
      </c>
      <c r="E104" s="8">
        <f>E105</f>
        <v>116397000</v>
      </c>
      <c r="F104" s="12">
        <f t="shared" si="3"/>
        <v>100</v>
      </c>
    </row>
    <row r="105" spans="1:6" ht="47.25" customHeight="1">
      <c r="A105" s="5">
        <v>93</v>
      </c>
      <c r="B105" s="7"/>
      <c r="C105" s="16" t="s">
        <v>46</v>
      </c>
      <c r="D105" s="8">
        <v>116397000</v>
      </c>
      <c r="E105" s="8">
        <v>116397000</v>
      </c>
      <c r="F105" s="12">
        <f t="shared" si="3"/>
        <v>100</v>
      </c>
    </row>
    <row r="106" spans="1:6" ht="30">
      <c r="A106" s="5">
        <v>94</v>
      </c>
      <c r="B106" s="5" t="s">
        <v>155</v>
      </c>
      <c r="C106" s="16" t="s">
        <v>72</v>
      </c>
      <c r="D106" s="8">
        <f>D107</f>
        <v>16878000</v>
      </c>
      <c r="E106" s="8">
        <f>E107</f>
        <v>16878000</v>
      </c>
      <c r="F106" s="12">
        <f t="shared" si="3"/>
        <v>100</v>
      </c>
    </row>
    <row r="107" spans="1:6" ht="30">
      <c r="A107" s="5">
        <v>95</v>
      </c>
      <c r="B107" s="7"/>
      <c r="C107" s="16" t="s">
        <v>156</v>
      </c>
      <c r="D107" s="8">
        <v>16878000</v>
      </c>
      <c r="E107" s="8">
        <v>16878000</v>
      </c>
      <c r="F107" s="12">
        <f t="shared" si="3"/>
        <v>100</v>
      </c>
    </row>
    <row r="108" spans="1:6" ht="23.25" customHeight="1">
      <c r="A108" s="5">
        <v>96</v>
      </c>
      <c r="B108" s="6"/>
      <c r="C108" s="15" t="s">
        <v>38</v>
      </c>
      <c r="D108" s="10">
        <f>D13+D15+D17+D19+D23+D28+D30+D44+D76+D85+D100</f>
        <v>625005809.9300001</v>
      </c>
      <c r="E108" s="10">
        <f>E13+E15+E17+E19+E23+E28+E30+E44+E76+E85+E100</f>
        <v>616758865.85</v>
      </c>
      <c r="F108" s="11">
        <f t="shared" si="3"/>
        <v>98.68050121311293</v>
      </c>
    </row>
    <row r="109" ht="25.5" customHeight="1"/>
    <row r="110" spans="1:5" ht="17.25" customHeight="1">
      <c r="A110" s="3"/>
      <c r="B110" s="3"/>
      <c r="C110" s="3"/>
      <c r="D110" s="3"/>
      <c r="E110" s="4"/>
    </row>
  </sheetData>
  <sheetProtection/>
  <mergeCells count="12">
    <mergeCell ref="E10:F10"/>
    <mergeCell ref="A10:A11"/>
    <mergeCell ref="B10:B11"/>
    <mergeCell ref="C10:C11"/>
    <mergeCell ref="D10:D11"/>
    <mergeCell ref="A7:F7"/>
    <mergeCell ref="C1:F1"/>
    <mergeCell ref="C2:F2"/>
    <mergeCell ref="C3:F3"/>
    <mergeCell ref="A6:F6"/>
    <mergeCell ref="A8:F8"/>
    <mergeCell ref="A5:F5"/>
  </mergeCells>
  <printOptions/>
  <pageMargins left="0.6692913385826772" right="0.35433070866141736" top="0.65" bottom="0.33" header="0.3937007874015748" footer="0"/>
  <pageSetup fitToHeight="5" horizontalDpi="600" verticalDpi="600" orientation="portrait" paperSize="9" scale="7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2018-06-01T03:49:10Z</cp:lastPrinted>
  <dcterms:created xsi:type="dcterms:W3CDTF">2007-02-21T06:59:39Z</dcterms:created>
  <dcterms:modified xsi:type="dcterms:W3CDTF">2018-06-01T03:49:21Z</dcterms:modified>
  <cp:category/>
  <cp:version/>
  <cp:contentType/>
  <cp:contentStatus/>
</cp:coreProperties>
</file>