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бюджета'!$14:$15</definedName>
  </definedNames>
  <calcPr fullCalcOnLoad="1"/>
</workbook>
</file>

<file path=xl/sharedStrings.xml><?xml version="1.0" encoding="utf-8"?>
<sst xmlns="http://schemas.openxmlformats.org/spreadsheetml/2006/main" count="471" uniqueCount="204">
  <si>
    <t>Вед.</t>
  </si>
  <si>
    <t>Разд.</t>
  </si>
  <si>
    <t>Расх.</t>
  </si>
  <si>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</si>
  <si>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</si>
  <si>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</si>
  <si>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</si>
  <si>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</si>
  <si>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</si>
  <si>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</si>
  <si>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</si>
  <si>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</si>
  <si>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</si>
  <si>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</si>
  <si>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</si>
  <si>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</si>
  <si>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</si>
  <si>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</si>
  <si>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</si>
  <si>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</si>
  <si>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</si>
  <si>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</si>
  <si>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</si>
  <si>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</si>
  <si>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</si>
  <si>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</si>
  <si>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</si>
  <si>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</si>
  <si>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</si>
  <si>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</si>
  <si>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</si>
  <si>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</si>
  <si>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</si>
  <si>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</si>
  <si>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</si>
  <si>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</si>
  <si>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</si>
  <si>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</si>
  <si>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</si>
  <si>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</si>
  <si>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</si>
  <si>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</si>
  <si>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</si>
  <si>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</si>
  <si>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</si>
  <si>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</si>
  <si>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</si>
  <si>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</si>
  <si>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</si>
  <si>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</si>
  <si>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</si>
  <si>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</si>
  <si>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</si>
  <si>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</si>
  <si>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</si>
  <si>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</si>
  <si>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</si>
  <si>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</si>
  <si>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</si>
  <si>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</si>
  <si>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</si>
  <si>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</si>
  <si>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</si>
  <si>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</si>
  <si>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</si>
  <si>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</si>
  <si>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</si>
  <si>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</si>
  <si>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</si>
  <si>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</si>
  <si>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</si>
  <si>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</si>
  <si>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</si>
  <si>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</si>
  <si>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</si>
  <si>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</si>
  <si>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</si>
  <si>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</si>
  <si>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</si>
  <si>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</si>
  <si>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</si>
  <si>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</si>
  <si>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</si>
  <si>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</si>
  <si>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</si>
  <si>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</si>
  <si>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</si>
  <si>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</si>
  <si>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</si>
  <si>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</si>
  <si>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</si>
  <si>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</si>
  <si>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</si>
  <si>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</si>
  <si>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</si>
  <si>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</si>
  <si>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</si>
  <si>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</si>
  <si>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</si>
  <si>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</si>
  <si>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</si>
  <si>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</si>
  <si>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</si>
  <si>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</si>
  <si>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</si>
  <si>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</si>
  <si>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</si>
  <si>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</si>
  <si>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</si>
  <si>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</si>
  <si>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</si>
  <si>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</si>
  <si>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</si>
  <si>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</si>
  <si>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</si>
  <si>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</si>
  <si>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</si>
  <si>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</si>
  <si>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</si>
  <si>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</si>
  <si>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</si>
  <si>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</si>
  <si>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</si>
  <si>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</si>
  <si>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</si>
  <si>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</si>
  <si>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</si>
  <si>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</si>
  <si>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</si>
  <si>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</si>
  <si>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</si>
  <si>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</si>
  <si>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</si>
  <si>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</si>
  <si>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</si>
  <si>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</si>
  <si>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</si>
  <si>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</si>
  <si>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</si>
  <si>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</si>
  <si>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</si>
  <si>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</si>
  <si>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7.2</t>
  </si>
  <si>
    <t>8</t>
  </si>
  <si>
    <t>8.1</t>
  </si>
  <si>
    <t>8.2</t>
  </si>
  <si>
    <t>9</t>
  </si>
  <si>
    <t>10</t>
  </si>
  <si>
    <t>10.1</t>
  </si>
  <si>
    <t>10.2</t>
  </si>
  <si>
    <t>10.3</t>
  </si>
  <si>
    <t>10.4</t>
  </si>
  <si>
    <t>11</t>
  </si>
  <si>
    <t>11.1</t>
  </si>
  <si>
    <t>11.2</t>
  </si>
  <si>
    <t>12</t>
  </si>
  <si>
    <t>12.1</t>
  </si>
  <si>
    <t>12.2</t>
  </si>
  <si>
    <t>12.3</t>
  </si>
  <si>
    <t>13</t>
  </si>
  <si>
    <t>13.1</t>
  </si>
  <si>
    <t>14</t>
  </si>
  <si>
    <t>14.1</t>
  </si>
  <si>
    <t>14.2</t>
  </si>
  <si>
    <t>14.3</t>
  </si>
  <si>
    <t>14.4</t>
  </si>
  <si>
    <t>14.5</t>
  </si>
  <si>
    <t>15</t>
  </si>
  <si>
    <t>16</t>
  </si>
  <si>
    <t>16.1</t>
  </si>
  <si>
    <t>16.2</t>
  </si>
  <si>
    <t>17</t>
  </si>
  <si>
    <t>18</t>
  </si>
  <si>
    <t>18.1</t>
  </si>
  <si>
    <t>18.2</t>
  </si>
  <si>
    <t>18.3</t>
  </si>
  <si>
    <t>19</t>
  </si>
  <si>
    <t>19.1</t>
  </si>
  <si>
    <t>19.2</t>
  </si>
  <si>
    <t>19.3</t>
  </si>
  <si>
    <t>19.4</t>
  </si>
  <si>
    <t>19.5</t>
  </si>
  <si>
    <t>20</t>
  </si>
  <si>
    <t>20.1</t>
  </si>
  <si>
    <t>20.2</t>
  </si>
  <si>
    <t>20.3</t>
  </si>
  <si>
    <t>21</t>
  </si>
  <si>
    <t>21.1</t>
  </si>
  <si>
    <t>Наименование программы</t>
  </si>
  <si>
    <t>Сумма, в рублях</t>
  </si>
  <si>
    <t>Код целевой статьи</t>
  </si>
  <si>
    <t>Номер строки</t>
  </si>
  <si>
    <t>Перечень муниципальных программ,</t>
  </si>
  <si>
    <t>подлежащих реализации в 2017 году</t>
  </si>
  <si>
    <t>Приложение 11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</si>
  <si>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</si>
  <si>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</si>
  <si>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</si>
  <si>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</si>
  <si>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21.2</t>
  </si>
  <si>
    <t>4620000000</t>
  </si>
  <si>
    <t>Подпрограмма "Развитие инфраструктуры объектов спорта Волчанского городского округа"</t>
  </si>
  <si>
    <t>Приложение 6</t>
  </si>
  <si>
    <t>от 26.04.2017 года № 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</si>
</sst>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20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20" borderId="3">
      <alignment shrinkToFit="1"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0" fontId="37" fillId="20" borderId="4">
      <alignment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0" fontId="37" fillId="20" borderId="3">
      <alignment horizontal="center"/>
      <protection/>
    </xf>
    <xf numFmtId="0" fontId="37" fillId="20" borderId="3">
      <alignment horizontal="left"/>
      <protection/>
    </xf>
    <xf numFmtId="0" fontId="37" fillId="20" borderId="4">
      <alignment horizontal="center"/>
      <protection/>
    </xf>
    <xf numFmtId="0" fontId="37" fillId="20" borderId="4">
      <alignment horizontal="left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5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5" fillId="0" borderId="2" xfId="45" applyNumberFormat="1" applyFont="1" applyFill="1" applyProtection="1">
      <alignment horizontal="center" vertical="center" wrapText="1"/>
      <protection/>
    </xf>
    <xf numFmtId="0" fontId="55" fillId="0" borderId="2" xfId="45" applyFont="1" applyFill="1" applyBorder="1">
      <alignment horizontal="center" vertical="center" wrapText="1"/>
      <protection/>
    </xf>
    <xf numFmtId="49" fontId="55" fillId="0" borderId="2" xfId="48" applyNumberFormat="1" applyFont="1" applyFill="1" applyProtection="1">
      <alignment horizontal="center" vertical="top" shrinkToFit="1"/>
      <protection/>
    </xf>
    <xf numFmtId="4" fontId="56" fillId="0" borderId="2" xfId="53" applyNumberFormat="1" applyFont="1" applyFill="1" applyProtection="1">
      <alignment horizontal="right" vertical="top" shrinkToFit="1"/>
      <protection/>
    </xf>
    <xf numFmtId="10" fontId="56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7" fillId="0" borderId="0" xfId="41" applyNumberFormat="1" applyFont="1" applyFill="1" applyProtection="1">
      <alignment horizontal="center" wrapText="1"/>
      <protection/>
    </xf>
    <xf numFmtId="0" fontId="57" fillId="0" borderId="0" xfId="42" applyNumberFormat="1" applyFont="1" applyFill="1" applyProtection="1">
      <alignment horizontal="center"/>
      <protection/>
    </xf>
    <xf numFmtId="0" fontId="55" fillId="0" borderId="2" xfId="57" applyNumberFormat="1" applyFont="1" applyFill="1" applyProtection="1">
      <alignment vertical="top" wrapText="1"/>
      <protection/>
    </xf>
    <xf numFmtId="4" fontId="55" fillId="0" borderId="2" xfId="58" applyNumberFormat="1" applyFont="1" applyFill="1" applyProtection="1">
      <alignment horizontal="right" vertical="top" shrinkToFit="1"/>
      <protection/>
    </xf>
    <xf numFmtId="10" fontId="55" fillId="0" borderId="2" xfId="59" applyNumberFormat="1" applyFont="1" applyFill="1" applyProtection="1">
      <alignment horizontal="right" vertical="top" shrinkToFit="1"/>
      <protection/>
    </xf>
    <xf numFmtId="0" fontId="6" fillId="0" borderId="0" xfId="0" applyFont="1" applyFill="1" applyAlignment="1" applyProtection="1">
      <alignment/>
      <protection locked="0"/>
    </xf>
    <xf numFmtId="49" fontId="55" fillId="0" borderId="14" xfId="48" applyNumberFormat="1" applyFont="1" applyFill="1" applyBorder="1" applyProtection="1">
      <alignment horizontal="center" vertical="top" shrinkToFit="1"/>
      <protection/>
    </xf>
    <xf numFmtId="0" fontId="6" fillId="0" borderId="15" xfId="0" applyFont="1" applyFill="1" applyBorder="1" applyAlignment="1" applyProtection="1">
      <alignment horizontal="center" vertical="top"/>
      <protection locked="0"/>
    </xf>
    <xf numFmtId="49" fontId="55" fillId="0" borderId="16" xfId="48" applyNumberFormat="1" applyFont="1" applyFill="1" applyBorder="1" applyProtection="1">
      <alignment horizontal="center" vertical="top" shrinkToFit="1"/>
      <protection/>
    </xf>
    <xf numFmtId="0" fontId="7" fillId="0" borderId="0" xfId="0" applyFont="1" applyFill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0" fontId="57" fillId="0" borderId="0" xfId="41" applyFont="1" applyFill="1" applyBorder="1" applyAlignment="1">
      <alignment wrapText="1"/>
      <protection/>
    </xf>
    <xf numFmtId="0" fontId="57" fillId="0" borderId="0" xfId="42" applyFont="1" applyFill="1" applyBorder="1" applyAlignment="1">
      <alignment/>
      <protection/>
    </xf>
    <xf numFmtId="0" fontId="6" fillId="0" borderId="17" xfId="0" applyFont="1" applyFill="1" applyBorder="1" applyAlignment="1" applyProtection="1">
      <alignment horizontal="center" vertical="top"/>
      <protection locked="0"/>
    </xf>
    <xf numFmtId="49" fontId="55" fillId="0" borderId="18" xfId="48" applyNumberFormat="1" applyFont="1" applyFill="1" applyBorder="1" applyProtection="1">
      <alignment horizontal="center" vertical="top" shrinkToFit="1"/>
      <protection/>
    </xf>
    <xf numFmtId="0" fontId="55" fillId="0" borderId="19" xfId="57" applyNumberFormat="1" applyFont="1" applyFill="1" applyBorder="1" applyProtection="1">
      <alignment vertical="top" wrapText="1"/>
      <protection/>
    </xf>
    <xf numFmtId="49" fontId="55" fillId="0" borderId="19" xfId="48" applyNumberFormat="1" applyFont="1" applyFill="1" applyBorder="1" applyProtection="1">
      <alignment horizontal="center" vertical="top" shrinkToFit="1"/>
      <protection/>
    </xf>
    <xf numFmtId="4" fontId="55" fillId="0" borderId="19" xfId="58" applyNumberFormat="1" applyFont="1" applyFill="1" applyBorder="1" applyProtection="1">
      <alignment horizontal="right" vertical="top" shrinkToFit="1"/>
      <protection/>
    </xf>
    <xf numFmtId="0" fontId="55" fillId="0" borderId="14" xfId="45" applyFont="1" applyFill="1" applyBorder="1">
      <alignment horizontal="center" vertical="center" wrapText="1"/>
      <protection/>
    </xf>
    <xf numFmtId="4" fontId="56" fillId="0" borderId="14" xfId="53" applyNumberFormat="1" applyFont="1" applyFill="1" applyBorder="1" applyProtection="1">
      <alignment horizontal="right" vertical="top" shrinkToFit="1"/>
      <protection/>
    </xf>
    <xf numFmtId="49" fontId="6" fillId="0" borderId="20" xfId="0" applyNumberFormat="1" applyFont="1" applyFill="1" applyBorder="1" applyAlignment="1" applyProtection="1">
      <alignment horizontal="center" vertical="top"/>
      <protection locked="0"/>
    </xf>
    <xf numFmtId="0" fontId="55" fillId="0" borderId="21" xfId="57" applyNumberFormat="1" applyFont="1" applyFill="1" applyBorder="1" applyProtection="1">
      <alignment vertical="top" wrapText="1"/>
      <protection/>
    </xf>
    <xf numFmtId="49" fontId="55" fillId="0" borderId="21" xfId="48" applyNumberFormat="1" applyFont="1" applyFill="1" applyBorder="1" applyProtection="1">
      <alignment horizontal="center" vertical="top" shrinkToFit="1"/>
      <protection/>
    </xf>
    <xf numFmtId="4" fontId="55" fillId="0" borderId="21" xfId="58" applyNumberFormat="1" applyFont="1" applyFill="1" applyBorder="1" applyProtection="1">
      <alignment horizontal="right" vertical="top" shrinkToFit="1"/>
      <protection/>
    </xf>
    <xf numFmtId="0" fontId="56" fillId="0" borderId="22" xfId="52" applyFont="1" applyFill="1" applyBorder="1" applyAlignment="1">
      <alignment/>
      <protection/>
    </xf>
    <xf numFmtId="4" fontId="56" fillId="0" borderId="22" xfId="53" applyNumberFormat="1" applyFont="1" applyFill="1" applyBorder="1" applyProtection="1">
      <alignment horizontal="right" vertical="top" shrinkToFit="1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58" fillId="0" borderId="15" xfId="45" applyFont="1" applyFill="1" applyBorder="1">
      <alignment horizontal="center" vertical="center" wrapText="1"/>
      <protection/>
    </xf>
    <xf numFmtId="0" fontId="5" fillId="0" borderId="15" xfId="0" applyFont="1" applyFill="1" applyBorder="1" applyAlignment="1" applyProtection="1">
      <alignment/>
      <protection locked="0"/>
    </xf>
    <xf numFmtId="4" fontId="55" fillId="0" borderId="14" xfId="58" applyNumberFormat="1" applyFont="1" applyFill="1" applyBorder="1" applyProtection="1">
      <alignment horizontal="right" vertical="top" shrinkToFit="1"/>
      <protection/>
    </xf>
    <xf numFmtId="49" fontId="55" fillId="0" borderId="15" xfId="48" applyNumberFormat="1" applyFont="1" applyFill="1" applyBorder="1" applyProtection="1">
      <alignment horizontal="center" vertical="top" shrinkToFit="1"/>
      <protection/>
    </xf>
    <xf numFmtId="0" fontId="55" fillId="0" borderId="15" xfId="57" applyNumberFormat="1" applyFont="1" applyFill="1" applyBorder="1" applyProtection="1">
      <alignment vertical="top" wrapText="1"/>
      <protection/>
    </xf>
    <xf numFmtId="0" fontId="4" fillId="0" borderId="15" xfId="0" applyFont="1" applyFill="1" applyBorder="1" applyAlignment="1" applyProtection="1">
      <alignment/>
      <protection locked="0"/>
    </xf>
    <xf numFmtId="4" fontId="55" fillId="0" borderId="15" xfId="58" applyNumberFormat="1" applyFont="1" applyFill="1" applyBorder="1" applyProtection="1">
      <alignment horizontal="right" vertical="top" shrinkToFit="1"/>
      <protection/>
    </xf>
    <xf numFmtId="49" fontId="55" fillId="0" borderId="20" xfId="48" applyNumberFormat="1" applyFont="1" applyFill="1" applyBorder="1" applyProtection="1">
      <alignment horizontal="center" vertical="top" shrinkToFit="1"/>
      <protection/>
    </xf>
    <xf numFmtId="0" fontId="55" fillId="0" borderId="20" xfId="57" applyNumberFormat="1" applyFont="1" applyFill="1" applyBorder="1" applyProtection="1">
      <alignment vertical="top" wrapText="1"/>
      <protection/>
    </xf>
    <xf numFmtId="0" fontId="4" fillId="0" borderId="20" xfId="0" applyFont="1" applyFill="1" applyBorder="1" applyAlignment="1" applyProtection="1">
      <alignment/>
      <protection locked="0"/>
    </xf>
    <xf numFmtId="4" fontId="55" fillId="0" borderId="20" xfId="58" applyNumberFormat="1" applyFont="1" applyFill="1" applyBorder="1" applyProtection="1">
      <alignment horizontal="right" vertical="top" shrinkToFit="1"/>
      <protection/>
    </xf>
    <xf numFmtId="0" fontId="55" fillId="0" borderId="2" xfId="45" applyNumberFormat="1" applyFont="1" applyFill="1" applyBorder="1" applyProtection="1">
      <alignment horizontal="center" vertical="center" wrapText="1"/>
      <protection/>
    </xf>
    <xf numFmtId="0" fontId="55" fillId="0" borderId="2" xfId="45" applyFont="1" applyFill="1" applyBorder="1">
      <alignment horizontal="center" vertical="center" wrapText="1"/>
      <protection/>
    </xf>
    <xf numFmtId="0" fontId="7" fillId="35" borderId="1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0" fontId="59" fillId="0" borderId="2" xfId="45" applyNumberFormat="1" applyFont="1" applyFill="1" applyBorder="1" applyProtection="1">
      <alignment horizontal="center" vertical="center" wrapText="1"/>
      <protection/>
    </xf>
    <xf numFmtId="0" fontId="59" fillId="0" borderId="21" xfId="45" applyFont="1" applyFill="1" applyBorder="1">
      <alignment horizontal="center" vertical="center" wrapText="1"/>
      <protection/>
    </xf>
    <xf numFmtId="0" fontId="59" fillId="35" borderId="20" xfId="0" applyFont="1" applyFill="1" applyBorder="1" applyAlignment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56" fillId="0" borderId="22" xfId="52" applyNumberFormat="1" applyFont="1" applyFill="1" applyBorder="1" applyAlignment="1" applyProtection="1">
      <alignment horizontal="left"/>
      <protection/>
    </xf>
    <xf numFmtId="0" fontId="55" fillId="0" borderId="0" xfId="43" applyNumberFormat="1" applyFont="1" applyFill="1" applyBorder="1" applyProtection="1">
      <alignment horizontal="right"/>
      <protection/>
    </xf>
    <xf numFmtId="0" fontId="55" fillId="0" borderId="0" xfId="43" applyFont="1" applyFill="1" applyBorder="1">
      <alignment horizontal="right"/>
      <protection/>
    </xf>
    <xf numFmtId="0" fontId="4" fillId="0" borderId="0" xfId="0" applyFont="1" applyFill="1" applyAlignment="1" applyProtection="1">
      <alignment horizontal="left" indent="25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"/>
  <sheetViews>
    <sheetView showGridLines="0" tabSelected="1" view="pageBreakPreview" zoomScaleSheetLayoutView="100" zoomScalePageLayoutView="0" workbookViewId="0" topLeftCell="A1">
      <pane ySplit="15" topLeftCell="A73" activePane="bottomLeft" state="frozen"/>
      <selection pane="topLeft" activeCell="A1" sqref="A1"/>
      <selection pane="bottomLeft" activeCell="C3" sqref="C3:O3"/>
    </sheetView>
  </sheetViews>
  <sheetFormatPr defaultColWidth="9.140625" defaultRowHeight="15" outlineLevelRow="1"/>
  <cols>
    <col min="1" max="1" width="6.8515625" style="14" customWidth="1"/>
    <col min="2" max="2" width="11.140625" style="2" customWidth="1"/>
    <col min="3" max="3" width="57.7109375" style="2" customWidth="1"/>
    <col min="4" max="5" width="7.7109375" style="2" hidden="1" customWidth="1"/>
    <col min="6" max="6" width="10.7109375" style="2" hidden="1" customWidth="1"/>
    <col min="7" max="7" width="7.7109375" style="2" hidden="1" customWidth="1"/>
    <col min="8" max="8" width="9.57421875" style="2" hidden="1" customWidth="1"/>
    <col min="9" max="9" width="11.140625" style="2" hidden="1" customWidth="1"/>
    <col min="10" max="14" width="9.140625" style="2" hidden="1" customWidth="1"/>
    <col min="15" max="15" width="14.7109375" style="2" customWidth="1"/>
    <col min="16" max="31" width="9.140625" style="2" hidden="1" customWidth="1"/>
    <col min="32" max="32" width="11.7109375" style="2" hidden="1" customWidth="1"/>
    <col min="33" max="34" width="9.140625" style="2" hidden="1" customWidth="1"/>
    <col min="35" max="36" width="14.7109375" style="2" hidden="1" customWidth="1"/>
    <col min="37" max="39" width="9.140625" style="2" hidden="1" customWidth="1"/>
    <col min="40" max="16384" width="9.140625" style="2" customWidth="1"/>
  </cols>
  <sheetData>
    <row r="1" spans="3:15" ht="15">
      <c r="C1" s="61" t="s">
        <v>202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3:15" ht="15">
      <c r="C2" s="61" t="s">
        <v>195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15">
      <c r="C3" s="61" t="s">
        <v>203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5" spans="3:15" ht="15">
      <c r="C5" s="61" t="s">
        <v>194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3:15" ht="15">
      <c r="C6" s="61" t="s">
        <v>195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3:39" ht="15">
      <c r="C7" s="61" t="s">
        <v>196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3:39" ht="15">
      <c r="C8" s="61" t="s">
        <v>197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3:39" ht="15.75">
      <c r="C9" s="61" t="s">
        <v>198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9"/>
      <c r="AM9" s="10"/>
    </row>
    <row r="10" spans="4:39" ht="15.75"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9"/>
      <c r="AM10" s="10"/>
    </row>
    <row r="11" spans="1:39" ht="18.75">
      <c r="A11" s="53" t="s">
        <v>192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10"/>
      <c r="AM11" s="10"/>
    </row>
    <row r="12" spans="1:39" ht="18.75">
      <c r="A12" s="53" t="s">
        <v>193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10"/>
      <c r="AM12" s="10"/>
    </row>
    <row r="13" spans="3:39" ht="15"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</row>
    <row r="14" spans="1:39" ht="15">
      <c r="A14" s="51" t="s">
        <v>191</v>
      </c>
      <c r="B14" s="51" t="s">
        <v>190</v>
      </c>
      <c r="C14" s="56" t="s">
        <v>188</v>
      </c>
      <c r="D14" s="54" t="s">
        <v>0</v>
      </c>
      <c r="E14" s="54" t="s">
        <v>1</v>
      </c>
      <c r="F14" s="18"/>
      <c r="G14" s="54" t="s">
        <v>2</v>
      </c>
      <c r="H14" s="54" t="s">
        <v>3</v>
      </c>
      <c r="I14" s="54" t="s">
        <v>4</v>
      </c>
      <c r="J14" s="54" t="s">
        <v>5</v>
      </c>
      <c r="K14" s="54" t="s">
        <v>5</v>
      </c>
      <c r="L14" s="54" t="s">
        <v>5</v>
      </c>
      <c r="M14" s="54" t="s">
        <v>5</v>
      </c>
      <c r="N14" s="54" t="s">
        <v>5</v>
      </c>
      <c r="O14" s="56" t="s">
        <v>189</v>
      </c>
      <c r="P14" s="49" t="s">
        <v>5</v>
      </c>
      <c r="Q14" s="49" t="s">
        <v>5</v>
      </c>
      <c r="R14" s="49" t="s">
        <v>5</v>
      </c>
      <c r="S14" s="49" t="s">
        <v>5</v>
      </c>
      <c r="T14" s="49" t="s">
        <v>5</v>
      </c>
      <c r="U14" s="49" t="s">
        <v>5</v>
      </c>
      <c r="V14" s="49" t="s">
        <v>5</v>
      </c>
      <c r="W14" s="49" t="s">
        <v>5</v>
      </c>
      <c r="X14" s="49" t="s">
        <v>5</v>
      </c>
      <c r="Y14" s="3" t="s">
        <v>5</v>
      </c>
      <c r="Z14" s="49" t="s">
        <v>5</v>
      </c>
      <c r="AA14" s="49" t="s">
        <v>5</v>
      </c>
      <c r="AB14" s="49" t="s">
        <v>5</v>
      </c>
      <c r="AC14" s="49" t="s">
        <v>5</v>
      </c>
      <c r="AD14" s="49" t="s">
        <v>5</v>
      </c>
      <c r="AE14" s="3" t="s">
        <v>5</v>
      </c>
      <c r="AF14" s="49" t="s">
        <v>6</v>
      </c>
      <c r="AG14" s="3" t="s">
        <v>5</v>
      </c>
      <c r="AH14" s="49" t="s">
        <v>5</v>
      </c>
      <c r="AI14" s="49" t="s">
        <v>7</v>
      </c>
      <c r="AJ14" s="49" t="s">
        <v>8</v>
      </c>
      <c r="AK14" s="49" t="s">
        <v>5</v>
      </c>
      <c r="AL14" s="49" t="s">
        <v>5</v>
      </c>
      <c r="AM14" s="49" t="s">
        <v>5</v>
      </c>
    </row>
    <row r="15" spans="1:39" ht="15">
      <c r="A15" s="52"/>
      <c r="B15" s="52"/>
      <c r="C15" s="57"/>
      <c r="D15" s="55"/>
      <c r="E15" s="55"/>
      <c r="F15" s="18"/>
      <c r="G15" s="55"/>
      <c r="H15" s="55"/>
      <c r="I15" s="55"/>
      <c r="J15" s="55"/>
      <c r="K15" s="55"/>
      <c r="L15" s="55"/>
      <c r="M15" s="55"/>
      <c r="N15" s="55"/>
      <c r="O15" s="57"/>
      <c r="P15" s="50"/>
      <c r="Q15" s="50"/>
      <c r="R15" s="50"/>
      <c r="S15" s="50"/>
      <c r="T15" s="50"/>
      <c r="U15" s="50"/>
      <c r="V15" s="50"/>
      <c r="W15" s="50"/>
      <c r="X15" s="50"/>
      <c r="Y15" s="3"/>
      <c r="Z15" s="50"/>
      <c r="AA15" s="50"/>
      <c r="AB15" s="50"/>
      <c r="AC15" s="50"/>
      <c r="AD15" s="50"/>
      <c r="AE15" s="3"/>
      <c r="AF15" s="50"/>
      <c r="AG15" s="3"/>
      <c r="AH15" s="50"/>
      <c r="AI15" s="50"/>
      <c r="AJ15" s="50"/>
      <c r="AK15" s="50"/>
      <c r="AL15" s="50"/>
      <c r="AM15" s="50"/>
    </row>
    <row r="16" spans="1:39" ht="15">
      <c r="A16" s="36">
        <v>1</v>
      </c>
      <c r="B16" s="36">
        <v>2</v>
      </c>
      <c r="C16" s="37">
        <v>3</v>
      </c>
      <c r="D16" s="38"/>
      <c r="E16" s="38"/>
      <c r="F16" s="39"/>
      <c r="G16" s="38"/>
      <c r="H16" s="38"/>
      <c r="I16" s="38"/>
      <c r="J16" s="38"/>
      <c r="K16" s="38"/>
      <c r="L16" s="38"/>
      <c r="M16" s="38"/>
      <c r="N16" s="38"/>
      <c r="O16" s="37">
        <v>4</v>
      </c>
      <c r="P16" s="27"/>
      <c r="Q16" s="4"/>
      <c r="R16" s="4"/>
      <c r="S16" s="4"/>
      <c r="T16" s="4"/>
      <c r="U16" s="4"/>
      <c r="V16" s="4"/>
      <c r="W16" s="4"/>
      <c r="X16" s="4"/>
      <c r="Y16" s="3"/>
      <c r="Z16" s="4"/>
      <c r="AA16" s="4"/>
      <c r="AB16" s="4"/>
      <c r="AC16" s="4"/>
      <c r="AD16" s="4"/>
      <c r="AE16" s="3"/>
      <c r="AF16" s="4"/>
      <c r="AG16" s="3"/>
      <c r="AH16" s="4"/>
      <c r="AI16" s="4"/>
      <c r="AJ16" s="4"/>
      <c r="AK16" s="4"/>
      <c r="AL16" s="4"/>
      <c r="AM16" s="4"/>
    </row>
    <row r="17" spans="1:39" ht="38.25">
      <c r="A17" s="22">
        <v>1</v>
      </c>
      <c r="B17" s="23" t="s">
        <v>12</v>
      </c>
      <c r="C17" s="24" t="s">
        <v>9</v>
      </c>
      <c r="D17" s="25" t="s">
        <v>10</v>
      </c>
      <c r="E17" s="25" t="s">
        <v>11</v>
      </c>
      <c r="G17" s="25" t="s">
        <v>10</v>
      </c>
      <c r="H17" s="25" t="s">
        <v>10</v>
      </c>
      <c r="I17" s="25"/>
      <c r="J17" s="25"/>
      <c r="K17" s="25"/>
      <c r="L17" s="25"/>
      <c r="M17" s="25"/>
      <c r="N17" s="26">
        <v>0</v>
      </c>
      <c r="O17" s="26">
        <v>2291000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2291000</v>
      </c>
      <c r="AJ17" s="13">
        <v>0</v>
      </c>
      <c r="AK17" s="12">
        <v>0</v>
      </c>
      <c r="AL17" s="13">
        <v>0</v>
      </c>
      <c r="AM17" s="12">
        <v>0</v>
      </c>
    </row>
    <row r="18" spans="1:39" ht="51">
      <c r="A18" s="16">
        <v>2</v>
      </c>
      <c r="B18" s="15" t="s">
        <v>14</v>
      </c>
      <c r="C18" s="11" t="s">
        <v>13</v>
      </c>
      <c r="D18" s="5" t="s">
        <v>10</v>
      </c>
      <c r="E18" s="5" t="s">
        <v>11</v>
      </c>
      <c r="G18" s="5" t="s">
        <v>10</v>
      </c>
      <c r="H18" s="5" t="s">
        <v>10</v>
      </c>
      <c r="I18" s="5"/>
      <c r="J18" s="5"/>
      <c r="K18" s="5"/>
      <c r="L18" s="5"/>
      <c r="M18" s="5"/>
      <c r="N18" s="12">
        <v>0</v>
      </c>
      <c r="O18" s="12">
        <v>200000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200000</v>
      </c>
      <c r="AJ18" s="13">
        <v>0</v>
      </c>
      <c r="AK18" s="12">
        <v>0</v>
      </c>
      <c r="AL18" s="13">
        <v>0</v>
      </c>
      <c r="AM18" s="12">
        <v>0</v>
      </c>
    </row>
    <row r="19" spans="1:39" ht="38.25">
      <c r="A19" s="16">
        <v>3</v>
      </c>
      <c r="B19" s="15" t="s">
        <v>16</v>
      </c>
      <c r="C19" s="11" t="s">
        <v>15</v>
      </c>
      <c r="D19" s="5" t="s">
        <v>10</v>
      </c>
      <c r="E19" s="5" t="s">
        <v>11</v>
      </c>
      <c r="G19" s="5" t="s">
        <v>10</v>
      </c>
      <c r="H19" s="5" t="s">
        <v>10</v>
      </c>
      <c r="I19" s="5"/>
      <c r="J19" s="5"/>
      <c r="K19" s="5"/>
      <c r="L19" s="5"/>
      <c r="M19" s="5"/>
      <c r="N19" s="12">
        <v>0</v>
      </c>
      <c r="O19" s="12">
        <v>1588000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1588000</v>
      </c>
      <c r="AJ19" s="13">
        <v>0</v>
      </c>
      <c r="AK19" s="12">
        <v>0</v>
      </c>
      <c r="AL19" s="13">
        <v>0</v>
      </c>
      <c r="AM19" s="12">
        <v>0</v>
      </c>
    </row>
    <row r="20" spans="1:39" ht="38.25">
      <c r="A20" s="16">
        <v>4</v>
      </c>
      <c r="B20" s="15" t="s">
        <v>18</v>
      </c>
      <c r="C20" s="11" t="s">
        <v>17</v>
      </c>
      <c r="D20" s="5" t="s">
        <v>10</v>
      </c>
      <c r="E20" s="5" t="s">
        <v>11</v>
      </c>
      <c r="G20" s="5" t="s">
        <v>10</v>
      </c>
      <c r="H20" s="5" t="s">
        <v>10</v>
      </c>
      <c r="I20" s="5"/>
      <c r="J20" s="5"/>
      <c r="K20" s="5"/>
      <c r="L20" s="5"/>
      <c r="M20" s="5"/>
      <c r="N20" s="12">
        <v>0</v>
      </c>
      <c r="O20" s="12">
        <f>O21+O22</f>
        <v>819000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819000</v>
      </c>
      <c r="AJ20" s="13">
        <v>0</v>
      </c>
      <c r="AK20" s="12">
        <v>0</v>
      </c>
      <c r="AL20" s="13">
        <v>0</v>
      </c>
      <c r="AM20" s="12">
        <v>0</v>
      </c>
    </row>
    <row r="21" spans="1:39" ht="38.25" outlineLevel="1">
      <c r="A21" s="19" t="s">
        <v>132</v>
      </c>
      <c r="B21" s="15" t="s">
        <v>20</v>
      </c>
      <c r="C21" s="11" t="s">
        <v>19</v>
      </c>
      <c r="D21" s="5" t="s">
        <v>10</v>
      </c>
      <c r="E21" s="5" t="s">
        <v>11</v>
      </c>
      <c r="G21" s="5" t="s">
        <v>10</v>
      </c>
      <c r="H21" s="5" t="s">
        <v>10</v>
      </c>
      <c r="I21" s="5"/>
      <c r="J21" s="5"/>
      <c r="K21" s="5"/>
      <c r="L21" s="5"/>
      <c r="M21" s="5"/>
      <c r="N21" s="12">
        <v>0</v>
      </c>
      <c r="O21" s="12">
        <v>69000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69000</v>
      </c>
      <c r="AJ21" s="13">
        <v>0</v>
      </c>
      <c r="AK21" s="12">
        <v>0</v>
      </c>
      <c r="AL21" s="13">
        <v>0</v>
      </c>
      <c r="AM21" s="12">
        <v>0</v>
      </c>
    </row>
    <row r="22" spans="1:39" ht="38.25" outlineLevel="1">
      <c r="A22" s="19" t="s">
        <v>133</v>
      </c>
      <c r="B22" s="15" t="s">
        <v>22</v>
      </c>
      <c r="C22" s="11" t="s">
        <v>21</v>
      </c>
      <c r="D22" s="5" t="s">
        <v>10</v>
      </c>
      <c r="E22" s="5" t="s">
        <v>11</v>
      </c>
      <c r="G22" s="5" t="s">
        <v>10</v>
      </c>
      <c r="H22" s="5" t="s">
        <v>10</v>
      </c>
      <c r="I22" s="5"/>
      <c r="J22" s="5"/>
      <c r="K22" s="5"/>
      <c r="L22" s="5"/>
      <c r="M22" s="5"/>
      <c r="N22" s="12">
        <v>0</v>
      </c>
      <c r="O22" s="12">
        <v>750000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750000</v>
      </c>
      <c r="AJ22" s="13">
        <v>0</v>
      </c>
      <c r="AK22" s="12">
        <v>0</v>
      </c>
      <c r="AL22" s="13">
        <v>0</v>
      </c>
      <c r="AM22" s="12">
        <v>0</v>
      </c>
    </row>
    <row r="23" spans="1:39" ht="38.25">
      <c r="A23" s="19" t="s">
        <v>134</v>
      </c>
      <c r="B23" s="15" t="s">
        <v>24</v>
      </c>
      <c r="C23" s="11" t="s">
        <v>23</v>
      </c>
      <c r="D23" s="5" t="s">
        <v>10</v>
      </c>
      <c r="E23" s="5" t="s">
        <v>11</v>
      </c>
      <c r="G23" s="5" t="s">
        <v>10</v>
      </c>
      <c r="H23" s="5" t="s">
        <v>10</v>
      </c>
      <c r="I23" s="5"/>
      <c r="J23" s="5"/>
      <c r="K23" s="5"/>
      <c r="L23" s="5"/>
      <c r="M23" s="5"/>
      <c r="N23" s="12">
        <v>0</v>
      </c>
      <c r="O23" s="12">
        <f>O24+O25+O26+O27</f>
        <v>150000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150000</v>
      </c>
      <c r="AJ23" s="13">
        <v>0</v>
      </c>
      <c r="AK23" s="12">
        <v>0</v>
      </c>
      <c r="AL23" s="13">
        <v>0</v>
      </c>
      <c r="AM23" s="12">
        <v>0</v>
      </c>
    </row>
    <row r="24" spans="1:39" ht="25.5" outlineLevel="1">
      <c r="A24" s="19" t="s">
        <v>135</v>
      </c>
      <c r="B24" s="15" t="s">
        <v>26</v>
      </c>
      <c r="C24" s="11" t="s">
        <v>25</v>
      </c>
      <c r="D24" s="5" t="s">
        <v>10</v>
      </c>
      <c r="E24" s="5" t="s">
        <v>11</v>
      </c>
      <c r="G24" s="5" t="s">
        <v>10</v>
      </c>
      <c r="H24" s="5" t="s">
        <v>10</v>
      </c>
      <c r="I24" s="5"/>
      <c r="J24" s="5"/>
      <c r="K24" s="5"/>
      <c r="L24" s="5"/>
      <c r="M24" s="5"/>
      <c r="N24" s="12">
        <v>0</v>
      </c>
      <c r="O24" s="12">
        <v>20000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20000</v>
      </c>
      <c r="AJ24" s="13">
        <v>0</v>
      </c>
      <c r="AK24" s="12">
        <v>0</v>
      </c>
      <c r="AL24" s="13">
        <v>0</v>
      </c>
      <c r="AM24" s="12">
        <v>0</v>
      </c>
    </row>
    <row r="25" spans="1:39" ht="25.5" outlineLevel="1">
      <c r="A25" s="19" t="s">
        <v>136</v>
      </c>
      <c r="B25" s="15" t="s">
        <v>28</v>
      </c>
      <c r="C25" s="11" t="s">
        <v>27</v>
      </c>
      <c r="D25" s="5" t="s">
        <v>10</v>
      </c>
      <c r="E25" s="5" t="s">
        <v>11</v>
      </c>
      <c r="G25" s="5" t="s">
        <v>10</v>
      </c>
      <c r="H25" s="5" t="s">
        <v>10</v>
      </c>
      <c r="I25" s="5"/>
      <c r="J25" s="5"/>
      <c r="K25" s="5"/>
      <c r="L25" s="5"/>
      <c r="M25" s="5"/>
      <c r="N25" s="12">
        <v>0</v>
      </c>
      <c r="O25" s="12">
        <v>10000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10000</v>
      </c>
      <c r="AJ25" s="13">
        <v>0</v>
      </c>
      <c r="AK25" s="12">
        <v>0</v>
      </c>
      <c r="AL25" s="13">
        <v>0</v>
      </c>
      <c r="AM25" s="12">
        <v>0</v>
      </c>
    </row>
    <row r="26" spans="1:39" ht="51" outlineLevel="1">
      <c r="A26" s="19" t="s">
        <v>137</v>
      </c>
      <c r="B26" s="15" t="s">
        <v>30</v>
      </c>
      <c r="C26" s="11" t="s">
        <v>29</v>
      </c>
      <c r="D26" s="5" t="s">
        <v>10</v>
      </c>
      <c r="E26" s="5" t="s">
        <v>11</v>
      </c>
      <c r="G26" s="5" t="s">
        <v>10</v>
      </c>
      <c r="H26" s="5" t="s">
        <v>10</v>
      </c>
      <c r="I26" s="5"/>
      <c r="J26" s="5"/>
      <c r="K26" s="5"/>
      <c r="L26" s="5"/>
      <c r="M26" s="5"/>
      <c r="N26" s="12">
        <v>0</v>
      </c>
      <c r="O26" s="12">
        <v>100000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100000</v>
      </c>
      <c r="AJ26" s="13">
        <v>0</v>
      </c>
      <c r="AK26" s="12">
        <v>0</v>
      </c>
      <c r="AL26" s="13">
        <v>0</v>
      </c>
      <c r="AM26" s="12">
        <v>0</v>
      </c>
    </row>
    <row r="27" spans="1:39" ht="25.5" outlineLevel="1">
      <c r="A27" s="19" t="s">
        <v>138</v>
      </c>
      <c r="B27" s="15" t="s">
        <v>32</v>
      </c>
      <c r="C27" s="11" t="s">
        <v>31</v>
      </c>
      <c r="D27" s="5" t="s">
        <v>10</v>
      </c>
      <c r="E27" s="5" t="s">
        <v>11</v>
      </c>
      <c r="G27" s="5" t="s">
        <v>10</v>
      </c>
      <c r="H27" s="5" t="s">
        <v>10</v>
      </c>
      <c r="I27" s="5"/>
      <c r="J27" s="5"/>
      <c r="K27" s="5"/>
      <c r="L27" s="5"/>
      <c r="M27" s="5"/>
      <c r="N27" s="12">
        <v>0</v>
      </c>
      <c r="O27" s="12">
        <v>20000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20000</v>
      </c>
      <c r="AJ27" s="13">
        <v>0</v>
      </c>
      <c r="AK27" s="12">
        <v>0</v>
      </c>
      <c r="AL27" s="13">
        <v>0</v>
      </c>
      <c r="AM27" s="12">
        <v>0</v>
      </c>
    </row>
    <row r="28" spans="1:39" ht="38.25">
      <c r="A28" s="19" t="s">
        <v>139</v>
      </c>
      <c r="B28" s="15" t="s">
        <v>34</v>
      </c>
      <c r="C28" s="11" t="s">
        <v>33</v>
      </c>
      <c r="D28" s="5" t="s">
        <v>10</v>
      </c>
      <c r="E28" s="5" t="s">
        <v>11</v>
      </c>
      <c r="G28" s="5" t="s">
        <v>10</v>
      </c>
      <c r="H28" s="5" t="s">
        <v>10</v>
      </c>
      <c r="I28" s="5"/>
      <c r="J28" s="5"/>
      <c r="K28" s="5"/>
      <c r="L28" s="5"/>
      <c r="M28" s="5"/>
      <c r="N28" s="12">
        <v>0</v>
      </c>
      <c r="O28" s="12">
        <v>3000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3000</v>
      </c>
      <c r="AJ28" s="13">
        <v>0</v>
      </c>
      <c r="AK28" s="12">
        <v>0</v>
      </c>
      <c r="AL28" s="13">
        <v>0</v>
      </c>
      <c r="AM28" s="12">
        <v>0</v>
      </c>
    </row>
    <row r="29" spans="1:39" ht="40.5" customHeight="1">
      <c r="A29" s="19" t="s">
        <v>140</v>
      </c>
      <c r="B29" s="15" t="s">
        <v>36</v>
      </c>
      <c r="C29" s="11" t="s">
        <v>35</v>
      </c>
      <c r="D29" s="5" t="s">
        <v>10</v>
      </c>
      <c r="E29" s="5" t="s">
        <v>11</v>
      </c>
      <c r="G29" s="5" t="s">
        <v>10</v>
      </c>
      <c r="H29" s="5" t="s">
        <v>10</v>
      </c>
      <c r="I29" s="5"/>
      <c r="J29" s="5"/>
      <c r="K29" s="5"/>
      <c r="L29" s="5"/>
      <c r="M29" s="5"/>
      <c r="N29" s="12">
        <v>0</v>
      </c>
      <c r="O29" s="12">
        <f>O31+O30</f>
        <v>1054700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1054700</v>
      </c>
      <c r="AJ29" s="13">
        <v>0</v>
      </c>
      <c r="AK29" s="12">
        <v>0</v>
      </c>
      <c r="AL29" s="13">
        <v>0</v>
      </c>
      <c r="AM29" s="12">
        <v>0</v>
      </c>
    </row>
    <row r="30" spans="1:39" ht="25.5" outlineLevel="1">
      <c r="A30" s="19" t="s">
        <v>141</v>
      </c>
      <c r="B30" s="15" t="s">
        <v>38</v>
      </c>
      <c r="C30" s="11" t="s">
        <v>37</v>
      </c>
      <c r="D30" s="5" t="s">
        <v>10</v>
      </c>
      <c r="E30" s="5" t="s">
        <v>11</v>
      </c>
      <c r="G30" s="5" t="s">
        <v>10</v>
      </c>
      <c r="H30" s="5" t="s">
        <v>10</v>
      </c>
      <c r="I30" s="5"/>
      <c r="J30" s="5"/>
      <c r="K30" s="5"/>
      <c r="L30" s="5"/>
      <c r="M30" s="5"/>
      <c r="N30" s="12">
        <v>0</v>
      </c>
      <c r="O30" s="12">
        <v>752400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752400</v>
      </c>
      <c r="AJ30" s="13">
        <v>0</v>
      </c>
      <c r="AK30" s="12">
        <v>0</v>
      </c>
      <c r="AL30" s="13">
        <v>0</v>
      </c>
      <c r="AM30" s="12">
        <v>0</v>
      </c>
    </row>
    <row r="31" spans="1:39" ht="38.25" outlineLevel="1">
      <c r="A31" s="19" t="s">
        <v>142</v>
      </c>
      <c r="B31" s="15" t="s">
        <v>40</v>
      </c>
      <c r="C31" s="11" t="s">
        <v>39</v>
      </c>
      <c r="D31" s="5" t="s">
        <v>10</v>
      </c>
      <c r="E31" s="5" t="s">
        <v>11</v>
      </c>
      <c r="G31" s="5" t="s">
        <v>10</v>
      </c>
      <c r="H31" s="5" t="s">
        <v>10</v>
      </c>
      <c r="I31" s="5"/>
      <c r="J31" s="5"/>
      <c r="K31" s="5"/>
      <c r="L31" s="5"/>
      <c r="M31" s="5"/>
      <c r="N31" s="12">
        <v>0</v>
      </c>
      <c r="O31" s="12">
        <v>302300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302300</v>
      </c>
      <c r="AJ31" s="13">
        <v>0</v>
      </c>
      <c r="AK31" s="12">
        <v>0</v>
      </c>
      <c r="AL31" s="13">
        <v>0</v>
      </c>
      <c r="AM31" s="12">
        <v>0</v>
      </c>
    </row>
    <row r="32" spans="1:39" ht="38.25">
      <c r="A32" s="19" t="s">
        <v>143</v>
      </c>
      <c r="B32" s="15" t="s">
        <v>42</v>
      </c>
      <c r="C32" s="11" t="s">
        <v>41</v>
      </c>
      <c r="D32" s="5" t="s">
        <v>10</v>
      </c>
      <c r="E32" s="5" t="s">
        <v>11</v>
      </c>
      <c r="G32" s="5" t="s">
        <v>10</v>
      </c>
      <c r="H32" s="5" t="s">
        <v>10</v>
      </c>
      <c r="I32" s="5"/>
      <c r="J32" s="5"/>
      <c r="K32" s="5"/>
      <c r="L32" s="5"/>
      <c r="M32" s="5"/>
      <c r="N32" s="12">
        <v>0</v>
      </c>
      <c r="O32" s="12">
        <f>O33+O34</f>
        <v>9750700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5750700</v>
      </c>
      <c r="AJ32" s="13">
        <v>0</v>
      </c>
      <c r="AK32" s="12">
        <v>0</v>
      </c>
      <c r="AL32" s="13">
        <v>0</v>
      </c>
      <c r="AM32" s="12">
        <v>0</v>
      </c>
    </row>
    <row r="33" spans="1:39" ht="38.25" outlineLevel="1">
      <c r="A33" s="19" t="s">
        <v>144</v>
      </c>
      <c r="B33" s="15" t="s">
        <v>44</v>
      </c>
      <c r="C33" s="11" t="s">
        <v>43</v>
      </c>
      <c r="D33" s="5" t="s">
        <v>10</v>
      </c>
      <c r="E33" s="5" t="s">
        <v>11</v>
      </c>
      <c r="G33" s="5" t="s">
        <v>10</v>
      </c>
      <c r="H33" s="5" t="s">
        <v>10</v>
      </c>
      <c r="I33" s="5"/>
      <c r="J33" s="5"/>
      <c r="K33" s="5"/>
      <c r="L33" s="5"/>
      <c r="M33" s="5"/>
      <c r="N33" s="12">
        <v>0</v>
      </c>
      <c r="O33" s="12">
        <f>5000700+500000+2000000</f>
        <v>7500700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3500700</v>
      </c>
      <c r="AJ33" s="13">
        <v>0</v>
      </c>
      <c r="AK33" s="12">
        <v>0</v>
      </c>
      <c r="AL33" s="13">
        <v>0</v>
      </c>
      <c r="AM33" s="12">
        <v>0</v>
      </c>
    </row>
    <row r="34" spans="1:39" ht="25.5" outlineLevel="1">
      <c r="A34" s="19" t="s">
        <v>145</v>
      </c>
      <c r="B34" s="15" t="s">
        <v>46</v>
      </c>
      <c r="C34" s="11" t="s">
        <v>45</v>
      </c>
      <c r="D34" s="5" t="s">
        <v>10</v>
      </c>
      <c r="E34" s="5" t="s">
        <v>11</v>
      </c>
      <c r="G34" s="5" t="s">
        <v>10</v>
      </c>
      <c r="H34" s="5" t="s">
        <v>10</v>
      </c>
      <c r="I34" s="5"/>
      <c r="J34" s="5"/>
      <c r="K34" s="5"/>
      <c r="L34" s="5"/>
      <c r="M34" s="5"/>
      <c r="N34" s="12">
        <v>0</v>
      </c>
      <c r="O34" s="12">
        <v>2250000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2250000</v>
      </c>
      <c r="AJ34" s="13">
        <v>0</v>
      </c>
      <c r="AK34" s="12">
        <v>0</v>
      </c>
      <c r="AL34" s="13">
        <v>0</v>
      </c>
      <c r="AM34" s="12">
        <v>0</v>
      </c>
    </row>
    <row r="35" spans="1:39" ht="38.25">
      <c r="A35" s="19" t="s">
        <v>146</v>
      </c>
      <c r="B35" s="15" t="s">
        <v>48</v>
      </c>
      <c r="C35" s="11" t="s">
        <v>47</v>
      </c>
      <c r="D35" s="5" t="s">
        <v>10</v>
      </c>
      <c r="E35" s="5" t="s">
        <v>11</v>
      </c>
      <c r="G35" s="5" t="s">
        <v>10</v>
      </c>
      <c r="H35" s="5" t="s">
        <v>10</v>
      </c>
      <c r="I35" s="5"/>
      <c r="J35" s="5"/>
      <c r="K35" s="5"/>
      <c r="L35" s="5"/>
      <c r="M35" s="5"/>
      <c r="N35" s="12">
        <v>0</v>
      </c>
      <c r="O35" s="12">
        <v>3930100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3930100</v>
      </c>
      <c r="AJ35" s="13">
        <v>0</v>
      </c>
      <c r="AK35" s="12">
        <v>0</v>
      </c>
      <c r="AL35" s="13">
        <v>0</v>
      </c>
      <c r="AM35" s="12">
        <v>0</v>
      </c>
    </row>
    <row r="36" spans="1:39" ht="38.25">
      <c r="A36" s="19" t="s">
        <v>147</v>
      </c>
      <c r="B36" s="15" t="s">
        <v>50</v>
      </c>
      <c r="C36" s="11" t="s">
        <v>49</v>
      </c>
      <c r="D36" s="5" t="s">
        <v>10</v>
      </c>
      <c r="E36" s="5" t="s">
        <v>11</v>
      </c>
      <c r="G36" s="5" t="s">
        <v>10</v>
      </c>
      <c r="H36" s="5" t="s">
        <v>10</v>
      </c>
      <c r="I36" s="5"/>
      <c r="J36" s="5"/>
      <c r="K36" s="5"/>
      <c r="L36" s="5"/>
      <c r="M36" s="5"/>
      <c r="N36" s="12">
        <v>0</v>
      </c>
      <c r="O36" s="12">
        <f>O37+O38+O39+O40</f>
        <v>17000507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12035000</v>
      </c>
      <c r="AJ36" s="13">
        <v>0</v>
      </c>
      <c r="AK36" s="12">
        <v>0</v>
      </c>
      <c r="AL36" s="13">
        <v>0</v>
      </c>
      <c r="AM36" s="12">
        <v>0</v>
      </c>
    </row>
    <row r="37" spans="1:39" ht="25.5" outlineLevel="1">
      <c r="A37" s="19" t="s">
        <v>148</v>
      </c>
      <c r="B37" s="15" t="s">
        <v>52</v>
      </c>
      <c r="C37" s="11" t="s">
        <v>51</v>
      </c>
      <c r="D37" s="5" t="s">
        <v>10</v>
      </c>
      <c r="E37" s="5" t="s">
        <v>11</v>
      </c>
      <c r="G37" s="5" t="s">
        <v>10</v>
      </c>
      <c r="H37" s="5" t="s">
        <v>10</v>
      </c>
      <c r="I37" s="5"/>
      <c r="J37" s="5"/>
      <c r="K37" s="5"/>
      <c r="L37" s="5"/>
      <c r="M37" s="5"/>
      <c r="N37" s="12">
        <v>0</v>
      </c>
      <c r="O37" s="12">
        <v>28700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28700</v>
      </c>
      <c r="AJ37" s="13">
        <v>0</v>
      </c>
      <c r="AK37" s="12">
        <v>0</v>
      </c>
      <c r="AL37" s="13">
        <v>0</v>
      </c>
      <c r="AM37" s="12">
        <v>0</v>
      </c>
    </row>
    <row r="38" spans="1:39" ht="25.5" outlineLevel="1">
      <c r="A38" s="19" t="s">
        <v>149</v>
      </c>
      <c r="B38" s="15" t="s">
        <v>54</v>
      </c>
      <c r="C38" s="11" t="s">
        <v>53</v>
      </c>
      <c r="D38" s="5" t="s">
        <v>10</v>
      </c>
      <c r="E38" s="5" t="s">
        <v>11</v>
      </c>
      <c r="G38" s="5" t="s">
        <v>10</v>
      </c>
      <c r="H38" s="5" t="s">
        <v>10</v>
      </c>
      <c r="I38" s="5"/>
      <c r="J38" s="5"/>
      <c r="K38" s="5"/>
      <c r="L38" s="5"/>
      <c r="M38" s="5"/>
      <c r="N38" s="12">
        <v>0</v>
      </c>
      <c r="O38" s="12">
        <v>50000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50000</v>
      </c>
      <c r="AJ38" s="13">
        <v>0</v>
      </c>
      <c r="AK38" s="12">
        <v>0</v>
      </c>
      <c r="AL38" s="13">
        <v>0</v>
      </c>
      <c r="AM38" s="12">
        <v>0</v>
      </c>
    </row>
    <row r="39" spans="1:39" ht="25.5" outlineLevel="1">
      <c r="A39" s="19" t="s">
        <v>150</v>
      </c>
      <c r="B39" s="15" t="s">
        <v>56</v>
      </c>
      <c r="C39" s="11" t="s">
        <v>55</v>
      </c>
      <c r="D39" s="5" t="s">
        <v>10</v>
      </c>
      <c r="E39" s="5" t="s">
        <v>11</v>
      </c>
      <c r="G39" s="5" t="s">
        <v>10</v>
      </c>
      <c r="H39" s="5" t="s">
        <v>10</v>
      </c>
      <c r="I39" s="5"/>
      <c r="J39" s="5"/>
      <c r="K39" s="5"/>
      <c r="L39" s="5"/>
      <c r="M39" s="5"/>
      <c r="N39" s="12">
        <v>0</v>
      </c>
      <c r="O39" s="12">
        <f>306300+11900</f>
        <v>318200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306300</v>
      </c>
      <c r="AJ39" s="13">
        <v>0</v>
      </c>
      <c r="AK39" s="12">
        <v>0</v>
      </c>
      <c r="AL39" s="13">
        <v>0</v>
      </c>
      <c r="AM39" s="12">
        <v>0</v>
      </c>
    </row>
    <row r="40" spans="1:39" ht="38.25" outlineLevel="1">
      <c r="A40" s="19" t="s">
        <v>151</v>
      </c>
      <c r="B40" s="15" t="s">
        <v>58</v>
      </c>
      <c r="C40" s="11" t="s">
        <v>57</v>
      </c>
      <c r="D40" s="5" t="s">
        <v>10</v>
      </c>
      <c r="E40" s="5" t="s">
        <v>11</v>
      </c>
      <c r="G40" s="5" t="s">
        <v>10</v>
      </c>
      <c r="H40" s="5" t="s">
        <v>10</v>
      </c>
      <c r="I40" s="5"/>
      <c r="J40" s="5"/>
      <c r="K40" s="5"/>
      <c r="L40" s="5"/>
      <c r="M40" s="5"/>
      <c r="N40" s="12">
        <v>0</v>
      </c>
      <c r="O40" s="12">
        <f>11650000+4965507-11900</f>
        <v>16603607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11650000</v>
      </c>
      <c r="AJ40" s="13">
        <v>0</v>
      </c>
      <c r="AK40" s="12">
        <v>0</v>
      </c>
      <c r="AL40" s="13">
        <v>0</v>
      </c>
      <c r="AM40" s="12">
        <v>0</v>
      </c>
    </row>
    <row r="41" spans="1:39" ht="38.25">
      <c r="A41" s="19" t="s">
        <v>152</v>
      </c>
      <c r="B41" s="15" t="s">
        <v>60</v>
      </c>
      <c r="C41" s="11" t="s">
        <v>59</v>
      </c>
      <c r="D41" s="5" t="s">
        <v>10</v>
      </c>
      <c r="E41" s="5" t="s">
        <v>11</v>
      </c>
      <c r="G41" s="5" t="s">
        <v>10</v>
      </c>
      <c r="H41" s="5" t="s">
        <v>10</v>
      </c>
      <c r="I41" s="5"/>
      <c r="J41" s="5"/>
      <c r="K41" s="5"/>
      <c r="L41" s="5"/>
      <c r="M41" s="5"/>
      <c r="N41" s="12">
        <v>0</v>
      </c>
      <c r="O41" s="12">
        <f>O42+O43</f>
        <v>6000000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6000000</v>
      </c>
      <c r="AJ41" s="13">
        <v>0</v>
      </c>
      <c r="AK41" s="12">
        <v>0</v>
      </c>
      <c r="AL41" s="13">
        <v>0</v>
      </c>
      <c r="AM41" s="12">
        <v>0</v>
      </c>
    </row>
    <row r="42" spans="1:39" ht="51" outlineLevel="1">
      <c r="A42" s="19" t="s">
        <v>153</v>
      </c>
      <c r="B42" s="15" t="s">
        <v>62</v>
      </c>
      <c r="C42" s="11" t="s">
        <v>61</v>
      </c>
      <c r="D42" s="5" t="s">
        <v>10</v>
      </c>
      <c r="E42" s="5" t="s">
        <v>11</v>
      </c>
      <c r="G42" s="5" t="s">
        <v>10</v>
      </c>
      <c r="H42" s="5" t="s">
        <v>10</v>
      </c>
      <c r="I42" s="5"/>
      <c r="J42" s="5"/>
      <c r="K42" s="5"/>
      <c r="L42" s="5"/>
      <c r="M42" s="5"/>
      <c r="N42" s="12">
        <v>0</v>
      </c>
      <c r="O42" s="12">
        <v>5700000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5700000</v>
      </c>
      <c r="AJ42" s="13">
        <v>0</v>
      </c>
      <c r="AK42" s="12">
        <v>0</v>
      </c>
      <c r="AL42" s="13">
        <v>0</v>
      </c>
      <c r="AM42" s="12">
        <v>0</v>
      </c>
    </row>
    <row r="43" spans="1:39" ht="25.5" outlineLevel="1">
      <c r="A43" s="19" t="s">
        <v>154</v>
      </c>
      <c r="B43" s="15" t="s">
        <v>64</v>
      </c>
      <c r="C43" s="11" t="s">
        <v>63</v>
      </c>
      <c r="D43" s="5" t="s">
        <v>10</v>
      </c>
      <c r="E43" s="5" t="s">
        <v>11</v>
      </c>
      <c r="G43" s="5" t="s">
        <v>10</v>
      </c>
      <c r="H43" s="5" t="s">
        <v>10</v>
      </c>
      <c r="I43" s="5"/>
      <c r="J43" s="5"/>
      <c r="K43" s="5"/>
      <c r="L43" s="5"/>
      <c r="M43" s="5"/>
      <c r="N43" s="12">
        <v>0</v>
      </c>
      <c r="O43" s="12">
        <v>300000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300000</v>
      </c>
      <c r="AJ43" s="13">
        <v>0</v>
      </c>
      <c r="AK43" s="12">
        <v>0</v>
      </c>
      <c r="AL43" s="13">
        <v>0</v>
      </c>
      <c r="AM43" s="12">
        <v>0</v>
      </c>
    </row>
    <row r="44" spans="1:39" ht="38.25">
      <c r="A44" s="19" t="s">
        <v>155</v>
      </c>
      <c r="B44" s="15" t="s">
        <v>66</v>
      </c>
      <c r="C44" s="11" t="s">
        <v>65</v>
      </c>
      <c r="D44" s="5" t="s">
        <v>10</v>
      </c>
      <c r="E44" s="5" t="s">
        <v>11</v>
      </c>
      <c r="G44" s="5" t="s">
        <v>10</v>
      </c>
      <c r="H44" s="5" t="s">
        <v>10</v>
      </c>
      <c r="I44" s="5"/>
      <c r="J44" s="5"/>
      <c r="K44" s="5"/>
      <c r="L44" s="5"/>
      <c r="M44" s="5"/>
      <c r="N44" s="12">
        <v>0</v>
      </c>
      <c r="O44" s="12">
        <f>O45+O46+O47</f>
        <v>32658400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32658400</v>
      </c>
      <c r="AJ44" s="13">
        <v>0</v>
      </c>
      <c r="AK44" s="12">
        <v>0</v>
      </c>
      <c r="AL44" s="13">
        <v>0</v>
      </c>
      <c r="AM44" s="12">
        <v>0</v>
      </c>
    </row>
    <row r="45" spans="1:39" ht="25.5" outlineLevel="1">
      <c r="A45" s="19" t="s">
        <v>156</v>
      </c>
      <c r="B45" s="15" t="s">
        <v>68</v>
      </c>
      <c r="C45" s="11" t="s">
        <v>67</v>
      </c>
      <c r="D45" s="5" t="s">
        <v>10</v>
      </c>
      <c r="E45" s="5" t="s">
        <v>11</v>
      </c>
      <c r="G45" s="5" t="s">
        <v>10</v>
      </c>
      <c r="H45" s="5" t="s">
        <v>10</v>
      </c>
      <c r="I45" s="5"/>
      <c r="J45" s="5"/>
      <c r="K45" s="5"/>
      <c r="L45" s="5"/>
      <c r="M45" s="5"/>
      <c r="N45" s="12">
        <v>0</v>
      </c>
      <c r="O45" s="12">
        <v>19400000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19400000</v>
      </c>
      <c r="AJ45" s="13">
        <v>0</v>
      </c>
      <c r="AK45" s="12">
        <v>0</v>
      </c>
      <c r="AL45" s="13">
        <v>0</v>
      </c>
      <c r="AM45" s="12">
        <v>0</v>
      </c>
    </row>
    <row r="46" spans="1:39" ht="26.25" customHeight="1" outlineLevel="1">
      <c r="A46" s="19" t="s">
        <v>157</v>
      </c>
      <c r="B46" s="15" t="s">
        <v>70</v>
      </c>
      <c r="C46" s="11" t="s">
        <v>69</v>
      </c>
      <c r="D46" s="5" t="s">
        <v>10</v>
      </c>
      <c r="E46" s="5" t="s">
        <v>11</v>
      </c>
      <c r="G46" s="5" t="s">
        <v>10</v>
      </c>
      <c r="H46" s="5" t="s">
        <v>10</v>
      </c>
      <c r="I46" s="5"/>
      <c r="J46" s="5"/>
      <c r="K46" s="5"/>
      <c r="L46" s="5"/>
      <c r="M46" s="5"/>
      <c r="N46" s="12">
        <v>0</v>
      </c>
      <c r="O46" s="12">
        <v>13103400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13103400</v>
      </c>
      <c r="AJ46" s="13">
        <v>0</v>
      </c>
      <c r="AK46" s="12">
        <v>0</v>
      </c>
      <c r="AL46" s="13">
        <v>0</v>
      </c>
      <c r="AM46" s="12">
        <v>0</v>
      </c>
    </row>
    <row r="47" spans="1:39" ht="25.5" outlineLevel="1">
      <c r="A47" s="19" t="s">
        <v>158</v>
      </c>
      <c r="B47" s="15" t="s">
        <v>72</v>
      </c>
      <c r="C47" s="11" t="s">
        <v>71</v>
      </c>
      <c r="D47" s="5" t="s">
        <v>10</v>
      </c>
      <c r="E47" s="5" t="s">
        <v>11</v>
      </c>
      <c r="G47" s="5" t="s">
        <v>10</v>
      </c>
      <c r="H47" s="5" t="s">
        <v>10</v>
      </c>
      <c r="I47" s="5"/>
      <c r="J47" s="5"/>
      <c r="K47" s="5"/>
      <c r="L47" s="5"/>
      <c r="M47" s="5"/>
      <c r="N47" s="12">
        <v>0</v>
      </c>
      <c r="O47" s="12">
        <v>155000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155000</v>
      </c>
      <c r="AJ47" s="13">
        <v>0</v>
      </c>
      <c r="AK47" s="12">
        <v>0</v>
      </c>
      <c r="AL47" s="13">
        <v>0</v>
      </c>
      <c r="AM47" s="12">
        <v>0</v>
      </c>
    </row>
    <row r="48" spans="1:39" ht="38.25">
      <c r="A48" s="19" t="s">
        <v>159</v>
      </c>
      <c r="B48" s="15" t="s">
        <v>74</v>
      </c>
      <c r="C48" s="11" t="s">
        <v>73</v>
      </c>
      <c r="D48" s="5" t="s">
        <v>10</v>
      </c>
      <c r="E48" s="5" t="s">
        <v>11</v>
      </c>
      <c r="G48" s="5" t="s">
        <v>10</v>
      </c>
      <c r="H48" s="5" t="s">
        <v>10</v>
      </c>
      <c r="I48" s="5"/>
      <c r="J48" s="5"/>
      <c r="K48" s="5"/>
      <c r="L48" s="5"/>
      <c r="M48" s="5"/>
      <c r="N48" s="12">
        <v>0</v>
      </c>
      <c r="O48" s="12">
        <f>O49</f>
        <v>300000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300000</v>
      </c>
      <c r="AJ48" s="13">
        <v>0</v>
      </c>
      <c r="AK48" s="12">
        <v>0</v>
      </c>
      <c r="AL48" s="13">
        <v>0</v>
      </c>
      <c r="AM48" s="12">
        <v>0</v>
      </c>
    </row>
    <row r="49" spans="1:39" ht="25.5" outlineLevel="1">
      <c r="A49" s="19" t="s">
        <v>160</v>
      </c>
      <c r="B49" s="15" t="s">
        <v>76</v>
      </c>
      <c r="C49" s="11" t="s">
        <v>75</v>
      </c>
      <c r="D49" s="5" t="s">
        <v>10</v>
      </c>
      <c r="E49" s="5" t="s">
        <v>11</v>
      </c>
      <c r="G49" s="5" t="s">
        <v>10</v>
      </c>
      <c r="H49" s="5" t="s">
        <v>10</v>
      </c>
      <c r="I49" s="5"/>
      <c r="J49" s="5"/>
      <c r="K49" s="5"/>
      <c r="L49" s="5"/>
      <c r="M49" s="5"/>
      <c r="N49" s="12">
        <v>0</v>
      </c>
      <c r="O49" s="12">
        <v>300000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300000</v>
      </c>
      <c r="AJ49" s="13">
        <v>0</v>
      </c>
      <c r="AK49" s="12">
        <v>0</v>
      </c>
      <c r="AL49" s="13">
        <v>0</v>
      </c>
      <c r="AM49" s="12">
        <v>0</v>
      </c>
    </row>
    <row r="50" spans="1:39" ht="51">
      <c r="A50" s="19" t="s">
        <v>161</v>
      </c>
      <c r="B50" s="15" t="s">
        <v>78</v>
      </c>
      <c r="C50" s="11" t="s">
        <v>77</v>
      </c>
      <c r="D50" s="5" t="s">
        <v>10</v>
      </c>
      <c r="E50" s="5" t="s">
        <v>11</v>
      </c>
      <c r="G50" s="5" t="s">
        <v>10</v>
      </c>
      <c r="H50" s="5" t="s">
        <v>10</v>
      </c>
      <c r="I50" s="5"/>
      <c r="J50" s="5"/>
      <c r="K50" s="5"/>
      <c r="L50" s="5"/>
      <c r="M50" s="5"/>
      <c r="N50" s="12">
        <v>0</v>
      </c>
      <c r="O50" s="12">
        <f>O51+O52+O53+O54+O55</f>
        <v>60352600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66202600</v>
      </c>
      <c r="AJ50" s="13">
        <v>0</v>
      </c>
      <c r="AK50" s="12">
        <v>0</v>
      </c>
      <c r="AL50" s="13">
        <v>0</v>
      </c>
      <c r="AM50" s="12">
        <v>0</v>
      </c>
    </row>
    <row r="51" spans="1:39" ht="63.75" outlineLevel="1">
      <c r="A51" s="19" t="s">
        <v>162</v>
      </c>
      <c r="B51" s="15" t="s">
        <v>80</v>
      </c>
      <c r="C51" s="11" t="s">
        <v>79</v>
      </c>
      <c r="D51" s="5" t="s">
        <v>10</v>
      </c>
      <c r="E51" s="5" t="s">
        <v>11</v>
      </c>
      <c r="G51" s="5" t="s">
        <v>10</v>
      </c>
      <c r="H51" s="5" t="s">
        <v>10</v>
      </c>
      <c r="I51" s="5"/>
      <c r="J51" s="5"/>
      <c r="K51" s="5"/>
      <c r="L51" s="5"/>
      <c r="M51" s="5"/>
      <c r="N51" s="12">
        <v>0</v>
      </c>
      <c r="O51" s="12">
        <f>17056000-139200+1500000</f>
        <v>18416800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17056000</v>
      </c>
      <c r="AJ51" s="13">
        <v>0</v>
      </c>
      <c r="AK51" s="12">
        <v>0</v>
      </c>
      <c r="AL51" s="13">
        <v>0</v>
      </c>
      <c r="AM51" s="12">
        <v>0</v>
      </c>
    </row>
    <row r="52" spans="1:39" ht="25.5" outlineLevel="1">
      <c r="A52" s="19" t="s">
        <v>163</v>
      </c>
      <c r="B52" s="15" t="s">
        <v>82</v>
      </c>
      <c r="C52" s="11" t="s">
        <v>81</v>
      </c>
      <c r="D52" s="5" t="s">
        <v>10</v>
      </c>
      <c r="E52" s="5" t="s">
        <v>11</v>
      </c>
      <c r="G52" s="5" t="s">
        <v>10</v>
      </c>
      <c r="H52" s="5" t="s">
        <v>10</v>
      </c>
      <c r="I52" s="5"/>
      <c r="J52" s="5"/>
      <c r="K52" s="5"/>
      <c r="L52" s="5"/>
      <c r="M52" s="5"/>
      <c r="N52" s="12">
        <v>0</v>
      </c>
      <c r="O52" s="12">
        <f>7752600+139200</f>
        <v>7891800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7752600</v>
      </c>
      <c r="AJ52" s="13">
        <v>0</v>
      </c>
      <c r="AK52" s="12">
        <v>0</v>
      </c>
      <c r="AL52" s="13">
        <v>0</v>
      </c>
      <c r="AM52" s="12">
        <v>0</v>
      </c>
    </row>
    <row r="53" spans="1:39" ht="25.5" outlineLevel="1">
      <c r="A53" s="19" t="s">
        <v>164</v>
      </c>
      <c r="B53" s="15" t="s">
        <v>84</v>
      </c>
      <c r="C53" s="11" t="s">
        <v>83</v>
      </c>
      <c r="D53" s="5" t="s">
        <v>10</v>
      </c>
      <c r="E53" s="5" t="s">
        <v>11</v>
      </c>
      <c r="G53" s="5" t="s">
        <v>10</v>
      </c>
      <c r="H53" s="5" t="s">
        <v>10</v>
      </c>
      <c r="I53" s="5"/>
      <c r="J53" s="5"/>
      <c r="K53" s="5"/>
      <c r="L53" s="5"/>
      <c r="M53" s="5"/>
      <c r="N53" s="12">
        <v>0</v>
      </c>
      <c r="O53" s="12">
        <f>27796000-3850000-2000000</f>
        <v>21946000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29296000</v>
      </c>
      <c r="AJ53" s="13">
        <v>0</v>
      </c>
      <c r="AK53" s="12">
        <v>0</v>
      </c>
      <c r="AL53" s="13">
        <v>0</v>
      </c>
      <c r="AM53" s="12">
        <v>0</v>
      </c>
    </row>
    <row r="54" spans="1:39" ht="25.5" outlineLevel="1">
      <c r="A54" s="19" t="s">
        <v>165</v>
      </c>
      <c r="B54" s="15" t="s">
        <v>86</v>
      </c>
      <c r="C54" s="11" t="s">
        <v>85</v>
      </c>
      <c r="D54" s="5" t="s">
        <v>10</v>
      </c>
      <c r="E54" s="5" t="s">
        <v>11</v>
      </c>
      <c r="G54" s="5" t="s">
        <v>10</v>
      </c>
      <c r="H54" s="5" t="s">
        <v>10</v>
      </c>
      <c r="I54" s="5"/>
      <c r="J54" s="5"/>
      <c r="K54" s="5"/>
      <c r="L54" s="5"/>
      <c r="M54" s="5"/>
      <c r="N54" s="12">
        <v>0</v>
      </c>
      <c r="O54" s="12">
        <v>6180000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6180000</v>
      </c>
      <c r="AJ54" s="13">
        <v>0</v>
      </c>
      <c r="AK54" s="12">
        <v>0</v>
      </c>
      <c r="AL54" s="13">
        <v>0</v>
      </c>
      <c r="AM54" s="12">
        <v>0</v>
      </c>
    </row>
    <row r="55" spans="1:39" ht="51" outlineLevel="1">
      <c r="A55" s="19" t="s">
        <v>166</v>
      </c>
      <c r="B55" s="15" t="s">
        <v>88</v>
      </c>
      <c r="C55" s="11" t="s">
        <v>87</v>
      </c>
      <c r="D55" s="5" t="s">
        <v>10</v>
      </c>
      <c r="E55" s="5" t="s">
        <v>11</v>
      </c>
      <c r="G55" s="5" t="s">
        <v>10</v>
      </c>
      <c r="H55" s="5" t="s">
        <v>10</v>
      </c>
      <c r="I55" s="5"/>
      <c r="J55" s="5"/>
      <c r="K55" s="5"/>
      <c r="L55" s="5"/>
      <c r="M55" s="5"/>
      <c r="N55" s="12">
        <v>0</v>
      </c>
      <c r="O55" s="12">
        <v>5918000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5918000</v>
      </c>
      <c r="AJ55" s="13">
        <v>0</v>
      </c>
      <c r="AK55" s="12">
        <v>0</v>
      </c>
      <c r="AL55" s="13">
        <v>0</v>
      </c>
      <c r="AM55" s="12">
        <v>0</v>
      </c>
    </row>
    <row r="56" spans="1:39" ht="38.25">
      <c r="A56" s="19" t="s">
        <v>167</v>
      </c>
      <c r="B56" s="15" t="s">
        <v>90</v>
      </c>
      <c r="C56" s="11" t="s">
        <v>89</v>
      </c>
      <c r="D56" s="5" t="s">
        <v>10</v>
      </c>
      <c r="E56" s="5" t="s">
        <v>11</v>
      </c>
      <c r="G56" s="5" t="s">
        <v>10</v>
      </c>
      <c r="H56" s="5" t="s">
        <v>10</v>
      </c>
      <c r="I56" s="5"/>
      <c r="J56" s="5"/>
      <c r="K56" s="5"/>
      <c r="L56" s="5"/>
      <c r="M56" s="5"/>
      <c r="N56" s="12">
        <v>0</v>
      </c>
      <c r="O56" s="12">
        <f>52200+17310.37</f>
        <v>69510.37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52200</v>
      </c>
      <c r="AJ56" s="13">
        <v>0</v>
      </c>
      <c r="AK56" s="12">
        <v>0</v>
      </c>
      <c r="AL56" s="13">
        <v>0</v>
      </c>
      <c r="AM56" s="12">
        <v>0</v>
      </c>
    </row>
    <row r="57" spans="1:39" ht="25.5">
      <c r="A57" s="19" t="s">
        <v>168</v>
      </c>
      <c r="B57" s="15" t="s">
        <v>92</v>
      </c>
      <c r="C57" s="11" t="s">
        <v>91</v>
      </c>
      <c r="D57" s="5" t="s">
        <v>10</v>
      </c>
      <c r="E57" s="5" t="s">
        <v>11</v>
      </c>
      <c r="G57" s="5" t="s">
        <v>10</v>
      </c>
      <c r="H57" s="5" t="s">
        <v>10</v>
      </c>
      <c r="I57" s="5"/>
      <c r="J57" s="5"/>
      <c r="K57" s="5"/>
      <c r="L57" s="5"/>
      <c r="M57" s="5"/>
      <c r="N57" s="12">
        <v>0</v>
      </c>
      <c r="O57" s="12">
        <f>O58+O59</f>
        <v>19000000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19000000</v>
      </c>
      <c r="AJ57" s="13">
        <v>0</v>
      </c>
      <c r="AK57" s="12">
        <v>0</v>
      </c>
      <c r="AL57" s="13">
        <v>0</v>
      </c>
      <c r="AM57" s="12">
        <v>0</v>
      </c>
    </row>
    <row r="58" spans="1:39" ht="15" outlineLevel="1">
      <c r="A58" s="19" t="s">
        <v>169</v>
      </c>
      <c r="B58" s="15" t="s">
        <v>94</v>
      </c>
      <c r="C58" s="11" t="s">
        <v>93</v>
      </c>
      <c r="D58" s="5" t="s">
        <v>10</v>
      </c>
      <c r="E58" s="5" t="s">
        <v>11</v>
      </c>
      <c r="G58" s="5" t="s">
        <v>10</v>
      </c>
      <c r="H58" s="5" t="s">
        <v>10</v>
      </c>
      <c r="I58" s="5"/>
      <c r="J58" s="5"/>
      <c r="K58" s="5"/>
      <c r="L58" s="5"/>
      <c r="M58" s="5"/>
      <c r="N58" s="12">
        <v>0</v>
      </c>
      <c r="O58" s="12">
        <v>851000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851000</v>
      </c>
      <c r="AJ58" s="13">
        <v>0</v>
      </c>
      <c r="AK58" s="12">
        <v>0</v>
      </c>
      <c r="AL58" s="13">
        <v>0</v>
      </c>
      <c r="AM58" s="12">
        <v>0</v>
      </c>
    </row>
    <row r="59" spans="1:39" ht="38.25" outlineLevel="1">
      <c r="A59" s="19" t="s">
        <v>170</v>
      </c>
      <c r="B59" s="15" t="s">
        <v>96</v>
      </c>
      <c r="C59" s="11" t="s">
        <v>95</v>
      </c>
      <c r="D59" s="5" t="s">
        <v>10</v>
      </c>
      <c r="E59" s="5" t="s">
        <v>11</v>
      </c>
      <c r="G59" s="5" t="s">
        <v>10</v>
      </c>
      <c r="H59" s="5" t="s">
        <v>10</v>
      </c>
      <c r="I59" s="5"/>
      <c r="J59" s="5"/>
      <c r="K59" s="5"/>
      <c r="L59" s="5"/>
      <c r="M59" s="5"/>
      <c r="N59" s="12">
        <v>0</v>
      </c>
      <c r="O59" s="12">
        <v>18149000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18149000</v>
      </c>
      <c r="AJ59" s="13">
        <v>0</v>
      </c>
      <c r="AK59" s="12">
        <v>0</v>
      </c>
      <c r="AL59" s="13">
        <v>0</v>
      </c>
      <c r="AM59" s="12">
        <v>0</v>
      </c>
    </row>
    <row r="60" spans="1:39" ht="25.5">
      <c r="A60" s="19" t="s">
        <v>171</v>
      </c>
      <c r="B60" s="15" t="s">
        <v>98</v>
      </c>
      <c r="C60" s="11" t="s">
        <v>97</v>
      </c>
      <c r="D60" s="5" t="s">
        <v>10</v>
      </c>
      <c r="E60" s="5" t="s">
        <v>11</v>
      </c>
      <c r="G60" s="5" t="s">
        <v>10</v>
      </c>
      <c r="H60" s="5" t="s">
        <v>10</v>
      </c>
      <c r="I60" s="5"/>
      <c r="J60" s="5"/>
      <c r="K60" s="5"/>
      <c r="L60" s="5"/>
      <c r="M60" s="5"/>
      <c r="N60" s="12">
        <v>0</v>
      </c>
      <c r="O60" s="12">
        <v>33200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33200</v>
      </c>
      <c r="AJ60" s="13">
        <v>0</v>
      </c>
      <c r="AK60" s="12">
        <v>0</v>
      </c>
      <c r="AL60" s="13">
        <v>0</v>
      </c>
      <c r="AM60" s="12">
        <v>0</v>
      </c>
    </row>
    <row r="61" spans="1:39" ht="38.25">
      <c r="A61" s="19" t="s">
        <v>172</v>
      </c>
      <c r="B61" s="15" t="s">
        <v>100</v>
      </c>
      <c r="C61" s="11" t="s">
        <v>99</v>
      </c>
      <c r="D61" s="5" t="s">
        <v>10</v>
      </c>
      <c r="E61" s="5" t="s">
        <v>11</v>
      </c>
      <c r="G61" s="5" t="s">
        <v>10</v>
      </c>
      <c r="H61" s="5" t="s">
        <v>10</v>
      </c>
      <c r="I61" s="5"/>
      <c r="J61" s="5"/>
      <c r="K61" s="5"/>
      <c r="L61" s="5"/>
      <c r="M61" s="5"/>
      <c r="N61" s="12">
        <v>0</v>
      </c>
      <c r="O61" s="12">
        <f>O62+O63+O64</f>
        <v>2668800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2668800</v>
      </c>
      <c r="AJ61" s="13">
        <v>0</v>
      </c>
      <c r="AK61" s="12">
        <v>0</v>
      </c>
      <c r="AL61" s="13">
        <v>0</v>
      </c>
      <c r="AM61" s="12">
        <v>0</v>
      </c>
    </row>
    <row r="62" spans="1:39" ht="38.25" outlineLevel="1">
      <c r="A62" s="19" t="s">
        <v>173</v>
      </c>
      <c r="B62" s="15" t="s">
        <v>102</v>
      </c>
      <c r="C62" s="11" t="s">
        <v>101</v>
      </c>
      <c r="D62" s="5" t="s">
        <v>10</v>
      </c>
      <c r="E62" s="5" t="s">
        <v>11</v>
      </c>
      <c r="G62" s="5" t="s">
        <v>10</v>
      </c>
      <c r="H62" s="5" t="s">
        <v>10</v>
      </c>
      <c r="I62" s="5"/>
      <c r="J62" s="5"/>
      <c r="K62" s="5"/>
      <c r="L62" s="5"/>
      <c r="M62" s="5"/>
      <c r="N62" s="12">
        <v>0</v>
      </c>
      <c r="O62" s="12">
        <v>653800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653800</v>
      </c>
      <c r="AJ62" s="13">
        <v>0</v>
      </c>
      <c r="AK62" s="12">
        <v>0</v>
      </c>
      <c r="AL62" s="13">
        <v>0</v>
      </c>
      <c r="AM62" s="12">
        <v>0</v>
      </c>
    </row>
    <row r="63" spans="1:39" ht="38.25" outlineLevel="1">
      <c r="A63" s="19" t="s">
        <v>174</v>
      </c>
      <c r="B63" s="15" t="s">
        <v>104</v>
      </c>
      <c r="C63" s="11" t="s">
        <v>103</v>
      </c>
      <c r="D63" s="5" t="s">
        <v>10</v>
      </c>
      <c r="E63" s="5" t="s">
        <v>11</v>
      </c>
      <c r="G63" s="5" t="s">
        <v>10</v>
      </c>
      <c r="H63" s="5" t="s">
        <v>10</v>
      </c>
      <c r="I63" s="5"/>
      <c r="J63" s="5"/>
      <c r="K63" s="5"/>
      <c r="L63" s="5"/>
      <c r="M63" s="5"/>
      <c r="N63" s="12">
        <v>0</v>
      </c>
      <c r="O63" s="12">
        <v>400000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400000</v>
      </c>
      <c r="AJ63" s="13">
        <v>0</v>
      </c>
      <c r="AK63" s="12">
        <v>0</v>
      </c>
      <c r="AL63" s="13">
        <v>0</v>
      </c>
      <c r="AM63" s="12">
        <v>0</v>
      </c>
    </row>
    <row r="64" spans="1:39" ht="39" customHeight="1" outlineLevel="1">
      <c r="A64" s="19" t="s">
        <v>175</v>
      </c>
      <c r="B64" s="15" t="s">
        <v>106</v>
      </c>
      <c r="C64" s="11" t="s">
        <v>105</v>
      </c>
      <c r="D64" s="5" t="s">
        <v>10</v>
      </c>
      <c r="E64" s="5" t="s">
        <v>11</v>
      </c>
      <c r="G64" s="5" t="s">
        <v>10</v>
      </c>
      <c r="H64" s="5" t="s">
        <v>10</v>
      </c>
      <c r="I64" s="5"/>
      <c r="J64" s="5"/>
      <c r="K64" s="5"/>
      <c r="L64" s="5"/>
      <c r="M64" s="5"/>
      <c r="N64" s="12">
        <v>0</v>
      </c>
      <c r="O64" s="12">
        <v>1615000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1615000</v>
      </c>
      <c r="AJ64" s="13">
        <v>0</v>
      </c>
      <c r="AK64" s="12">
        <v>0</v>
      </c>
      <c r="AL64" s="13">
        <v>0</v>
      </c>
      <c r="AM64" s="12">
        <v>0</v>
      </c>
    </row>
    <row r="65" spans="1:39" ht="38.25">
      <c r="A65" s="19" t="s">
        <v>176</v>
      </c>
      <c r="B65" s="15" t="s">
        <v>108</v>
      </c>
      <c r="C65" s="11" t="s">
        <v>107</v>
      </c>
      <c r="D65" s="5" t="s">
        <v>10</v>
      </c>
      <c r="E65" s="5" t="s">
        <v>11</v>
      </c>
      <c r="G65" s="5" t="s">
        <v>10</v>
      </c>
      <c r="H65" s="5" t="s">
        <v>10</v>
      </c>
      <c r="I65" s="5"/>
      <c r="J65" s="5"/>
      <c r="K65" s="5"/>
      <c r="L65" s="5"/>
      <c r="M65" s="5"/>
      <c r="N65" s="12">
        <v>0</v>
      </c>
      <c r="O65" s="12">
        <f>O66+O67+O68+O69+O70</f>
        <v>75672388.56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73968400</v>
      </c>
      <c r="AJ65" s="13">
        <v>0</v>
      </c>
      <c r="AK65" s="12">
        <v>0</v>
      </c>
      <c r="AL65" s="13">
        <v>0</v>
      </c>
      <c r="AM65" s="12">
        <v>0</v>
      </c>
    </row>
    <row r="66" spans="1:39" ht="25.5" outlineLevel="1">
      <c r="A66" s="19" t="s">
        <v>177</v>
      </c>
      <c r="B66" s="15" t="s">
        <v>110</v>
      </c>
      <c r="C66" s="11" t="s">
        <v>109</v>
      </c>
      <c r="D66" s="5" t="s">
        <v>10</v>
      </c>
      <c r="E66" s="5" t="s">
        <v>11</v>
      </c>
      <c r="G66" s="5" t="s">
        <v>10</v>
      </c>
      <c r="H66" s="5" t="s">
        <v>10</v>
      </c>
      <c r="I66" s="5"/>
      <c r="J66" s="5"/>
      <c r="K66" s="5"/>
      <c r="L66" s="5"/>
      <c r="M66" s="5"/>
      <c r="N66" s="12">
        <v>0</v>
      </c>
      <c r="O66" s="12">
        <v>18016500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18016500</v>
      </c>
      <c r="AJ66" s="13">
        <v>0</v>
      </c>
      <c r="AK66" s="12">
        <v>0</v>
      </c>
      <c r="AL66" s="13">
        <v>0</v>
      </c>
      <c r="AM66" s="12">
        <v>0</v>
      </c>
    </row>
    <row r="67" spans="1:39" ht="25.5" outlineLevel="1">
      <c r="A67" s="19" t="s">
        <v>178</v>
      </c>
      <c r="B67" s="15" t="s">
        <v>112</v>
      </c>
      <c r="C67" s="11" t="s">
        <v>111</v>
      </c>
      <c r="D67" s="5" t="s">
        <v>10</v>
      </c>
      <c r="E67" s="5" t="s">
        <v>11</v>
      </c>
      <c r="G67" s="5" t="s">
        <v>10</v>
      </c>
      <c r="H67" s="5" t="s">
        <v>10</v>
      </c>
      <c r="I67" s="5"/>
      <c r="J67" s="5"/>
      <c r="K67" s="5"/>
      <c r="L67" s="5"/>
      <c r="M67" s="5"/>
      <c r="N67" s="12">
        <v>0</v>
      </c>
      <c r="O67" s="12">
        <f>20464300-753751.44</f>
        <v>19710548.56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20464300</v>
      </c>
      <c r="AJ67" s="13">
        <v>0</v>
      </c>
      <c r="AK67" s="12">
        <v>0</v>
      </c>
      <c r="AL67" s="13">
        <v>0</v>
      </c>
      <c r="AM67" s="12">
        <v>0</v>
      </c>
    </row>
    <row r="68" spans="1:39" ht="27" customHeight="1" outlineLevel="1">
      <c r="A68" s="19" t="s">
        <v>179</v>
      </c>
      <c r="B68" s="15" t="s">
        <v>114</v>
      </c>
      <c r="C68" s="11" t="s">
        <v>113</v>
      </c>
      <c r="D68" s="5" t="s">
        <v>10</v>
      </c>
      <c r="E68" s="5" t="s">
        <v>11</v>
      </c>
      <c r="G68" s="5" t="s">
        <v>10</v>
      </c>
      <c r="H68" s="5" t="s">
        <v>10</v>
      </c>
      <c r="I68" s="5"/>
      <c r="J68" s="5"/>
      <c r="K68" s="5"/>
      <c r="L68" s="5"/>
      <c r="M68" s="5"/>
      <c r="N68" s="12">
        <v>0</v>
      </c>
      <c r="O68" s="12">
        <f>19262400+431700+268040+17098-92000</f>
        <v>19887238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19262400</v>
      </c>
      <c r="AJ68" s="13">
        <v>0</v>
      </c>
      <c r="AK68" s="12">
        <v>0</v>
      </c>
      <c r="AL68" s="13">
        <v>0</v>
      </c>
      <c r="AM68" s="12">
        <v>0</v>
      </c>
    </row>
    <row r="69" spans="1:39" ht="26.25" customHeight="1" outlineLevel="1">
      <c r="A69" s="19" t="s">
        <v>180</v>
      </c>
      <c r="B69" s="15" t="s">
        <v>116</v>
      </c>
      <c r="C69" s="11" t="s">
        <v>115</v>
      </c>
      <c r="D69" s="5" t="s">
        <v>10</v>
      </c>
      <c r="E69" s="5" t="s">
        <v>11</v>
      </c>
      <c r="G69" s="5" t="s">
        <v>10</v>
      </c>
      <c r="H69" s="5" t="s">
        <v>10</v>
      </c>
      <c r="I69" s="5"/>
      <c r="J69" s="5"/>
      <c r="K69" s="5"/>
      <c r="L69" s="5"/>
      <c r="M69" s="5"/>
      <c r="N69" s="12">
        <v>0</v>
      </c>
      <c r="O69" s="12">
        <f>7350000+1850000</f>
        <v>9200000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7350000</v>
      </c>
      <c r="AJ69" s="13">
        <v>0</v>
      </c>
      <c r="AK69" s="12">
        <v>0</v>
      </c>
      <c r="AL69" s="13">
        <v>0</v>
      </c>
      <c r="AM69" s="12">
        <v>0</v>
      </c>
    </row>
    <row r="70" spans="1:39" ht="38.25" outlineLevel="1">
      <c r="A70" s="19" t="s">
        <v>181</v>
      </c>
      <c r="B70" s="15" t="s">
        <v>118</v>
      </c>
      <c r="C70" s="11" t="s">
        <v>117</v>
      </c>
      <c r="D70" s="5" t="s">
        <v>10</v>
      </c>
      <c r="E70" s="5" t="s">
        <v>11</v>
      </c>
      <c r="G70" s="5" t="s">
        <v>10</v>
      </c>
      <c r="H70" s="5" t="s">
        <v>10</v>
      </c>
      <c r="I70" s="5"/>
      <c r="J70" s="5"/>
      <c r="K70" s="5"/>
      <c r="L70" s="5"/>
      <c r="M70" s="5"/>
      <c r="N70" s="12">
        <v>0</v>
      </c>
      <c r="O70" s="12">
        <f>8875200-17098</f>
        <v>8858102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8875200</v>
      </c>
      <c r="AJ70" s="13">
        <v>0</v>
      </c>
      <c r="AK70" s="12">
        <v>0</v>
      </c>
      <c r="AL70" s="13">
        <v>0</v>
      </c>
      <c r="AM70" s="12">
        <v>0</v>
      </c>
    </row>
    <row r="71" spans="1:39" ht="38.25">
      <c r="A71" s="19" t="s">
        <v>182</v>
      </c>
      <c r="B71" s="15" t="s">
        <v>120</v>
      </c>
      <c r="C71" s="11" t="s">
        <v>119</v>
      </c>
      <c r="D71" s="5" t="s">
        <v>10</v>
      </c>
      <c r="E71" s="5" t="s">
        <v>11</v>
      </c>
      <c r="G71" s="5" t="s">
        <v>10</v>
      </c>
      <c r="H71" s="5" t="s">
        <v>10</v>
      </c>
      <c r="I71" s="5"/>
      <c r="J71" s="5"/>
      <c r="K71" s="5"/>
      <c r="L71" s="5"/>
      <c r="M71" s="5"/>
      <c r="N71" s="12">
        <v>0</v>
      </c>
      <c r="O71" s="12">
        <f>O72+O73+O74</f>
        <v>99000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99000</v>
      </c>
      <c r="AJ71" s="13">
        <v>0</v>
      </c>
      <c r="AK71" s="12">
        <v>0</v>
      </c>
      <c r="AL71" s="13">
        <v>0</v>
      </c>
      <c r="AM71" s="12">
        <v>0</v>
      </c>
    </row>
    <row r="72" spans="1:39" ht="25.5" outlineLevel="1">
      <c r="A72" s="19" t="s">
        <v>183</v>
      </c>
      <c r="B72" s="15" t="s">
        <v>122</v>
      </c>
      <c r="C72" s="11" t="s">
        <v>121</v>
      </c>
      <c r="D72" s="5" t="s">
        <v>10</v>
      </c>
      <c r="E72" s="5" t="s">
        <v>11</v>
      </c>
      <c r="G72" s="5" t="s">
        <v>10</v>
      </c>
      <c r="H72" s="5" t="s">
        <v>10</v>
      </c>
      <c r="I72" s="5"/>
      <c r="J72" s="5"/>
      <c r="K72" s="5"/>
      <c r="L72" s="5"/>
      <c r="M72" s="5"/>
      <c r="N72" s="12">
        <v>0</v>
      </c>
      <c r="O72" s="12">
        <v>30000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30000</v>
      </c>
      <c r="AJ72" s="13">
        <v>0</v>
      </c>
      <c r="AK72" s="12">
        <v>0</v>
      </c>
      <c r="AL72" s="13">
        <v>0</v>
      </c>
      <c r="AM72" s="12">
        <v>0</v>
      </c>
    </row>
    <row r="73" spans="1:39" ht="38.25" outlineLevel="1">
      <c r="A73" s="19" t="s">
        <v>184</v>
      </c>
      <c r="B73" s="15" t="s">
        <v>124</v>
      </c>
      <c r="C73" s="11" t="s">
        <v>123</v>
      </c>
      <c r="D73" s="5" t="s">
        <v>10</v>
      </c>
      <c r="E73" s="5" t="s">
        <v>11</v>
      </c>
      <c r="G73" s="5" t="s">
        <v>10</v>
      </c>
      <c r="H73" s="5" t="s">
        <v>10</v>
      </c>
      <c r="I73" s="5"/>
      <c r="J73" s="5"/>
      <c r="K73" s="5"/>
      <c r="L73" s="5"/>
      <c r="M73" s="5"/>
      <c r="N73" s="12">
        <v>0</v>
      </c>
      <c r="O73" s="12">
        <v>59000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59000</v>
      </c>
      <c r="AJ73" s="13">
        <v>0</v>
      </c>
      <c r="AK73" s="12">
        <v>0</v>
      </c>
      <c r="AL73" s="13">
        <v>0</v>
      </c>
      <c r="AM73" s="12">
        <v>0</v>
      </c>
    </row>
    <row r="74" spans="1:39" ht="25.5" outlineLevel="1">
      <c r="A74" s="19" t="s">
        <v>185</v>
      </c>
      <c r="B74" s="15" t="s">
        <v>126</v>
      </c>
      <c r="C74" s="11" t="s">
        <v>125</v>
      </c>
      <c r="D74" s="5" t="s">
        <v>10</v>
      </c>
      <c r="E74" s="5" t="s">
        <v>11</v>
      </c>
      <c r="G74" s="5" t="s">
        <v>10</v>
      </c>
      <c r="H74" s="5" t="s">
        <v>10</v>
      </c>
      <c r="I74" s="5"/>
      <c r="J74" s="5"/>
      <c r="K74" s="5"/>
      <c r="L74" s="5"/>
      <c r="M74" s="5"/>
      <c r="N74" s="12">
        <v>0</v>
      </c>
      <c r="O74" s="12">
        <v>10000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10000</v>
      </c>
      <c r="AJ74" s="13">
        <v>0</v>
      </c>
      <c r="AK74" s="12">
        <v>0</v>
      </c>
      <c r="AL74" s="13">
        <v>0</v>
      </c>
      <c r="AM74" s="12">
        <v>0</v>
      </c>
    </row>
    <row r="75" spans="1:39" ht="38.25">
      <c r="A75" s="29" t="s">
        <v>186</v>
      </c>
      <c r="B75" s="17" t="s">
        <v>128</v>
      </c>
      <c r="C75" s="30" t="s">
        <v>127</v>
      </c>
      <c r="D75" s="31" t="s">
        <v>10</v>
      </c>
      <c r="E75" s="31" t="s">
        <v>11</v>
      </c>
      <c r="G75" s="31" t="s">
        <v>10</v>
      </c>
      <c r="H75" s="31" t="s">
        <v>10</v>
      </c>
      <c r="I75" s="31"/>
      <c r="J75" s="31"/>
      <c r="K75" s="31"/>
      <c r="L75" s="31"/>
      <c r="M75" s="31"/>
      <c r="N75" s="32">
        <v>0</v>
      </c>
      <c r="O75" s="32">
        <f>O76+O77</f>
        <v>1928701.07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1800000</v>
      </c>
      <c r="AJ75" s="13">
        <v>0</v>
      </c>
      <c r="AK75" s="12">
        <v>0</v>
      </c>
      <c r="AL75" s="13">
        <v>0</v>
      </c>
      <c r="AM75" s="12">
        <v>0</v>
      </c>
    </row>
    <row r="76" spans="1:39" ht="25.5" outlineLevel="1">
      <c r="A76" s="19" t="s">
        <v>187</v>
      </c>
      <c r="B76" s="41" t="s">
        <v>130</v>
      </c>
      <c r="C76" s="42" t="s">
        <v>129</v>
      </c>
      <c r="D76" s="41" t="s">
        <v>10</v>
      </c>
      <c r="E76" s="41" t="s">
        <v>11</v>
      </c>
      <c r="F76" s="43"/>
      <c r="G76" s="41" t="s">
        <v>10</v>
      </c>
      <c r="H76" s="41" t="s">
        <v>10</v>
      </c>
      <c r="I76" s="41"/>
      <c r="J76" s="41"/>
      <c r="K76" s="41"/>
      <c r="L76" s="41"/>
      <c r="M76" s="41"/>
      <c r="N76" s="44">
        <v>0</v>
      </c>
      <c r="O76" s="44">
        <f>1800000+92000</f>
        <v>1892000</v>
      </c>
      <c r="P76" s="40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1800000</v>
      </c>
      <c r="AJ76" s="13">
        <v>0</v>
      </c>
      <c r="AK76" s="12">
        <v>0</v>
      </c>
      <c r="AL76" s="13">
        <v>0</v>
      </c>
      <c r="AM76" s="12">
        <v>0</v>
      </c>
    </row>
    <row r="77" spans="1:39" ht="26.25" outlineLevel="1" thickBot="1">
      <c r="A77" s="29" t="s">
        <v>199</v>
      </c>
      <c r="B77" s="45" t="s">
        <v>200</v>
      </c>
      <c r="C77" s="46" t="s">
        <v>201</v>
      </c>
      <c r="D77" s="45"/>
      <c r="E77" s="45"/>
      <c r="F77" s="47"/>
      <c r="G77" s="45"/>
      <c r="H77" s="45"/>
      <c r="I77" s="45"/>
      <c r="J77" s="45"/>
      <c r="K77" s="45"/>
      <c r="L77" s="45"/>
      <c r="M77" s="45"/>
      <c r="N77" s="48"/>
      <c r="O77" s="48">
        <v>36701.07</v>
      </c>
      <c r="P77" s="40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3"/>
      <c r="AM77" s="12"/>
    </row>
    <row r="78" spans="1:39" s="8" customFormat="1" ht="15" customHeight="1" thickBot="1">
      <c r="A78" s="35">
        <v>22</v>
      </c>
      <c r="B78" s="58" t="s">
        <v>131</v>
      </c>
      <c r="C78" s="58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4">
        <v>0</v>
      </c>
      <c r="O78" s="34">
        <f>O17+O18+O19+O20+O23+O28+O29+O32+O35+O36+O41+O44+O48+O50+O56+O57+O60+O61+O65+O71+O75</f>
        <v>235569607</v>
      </c>
      <c r="P78" s="28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230604100</v>
      </c>
      <c r="AJ78" s="7">
        <v>0</v>
      </c>
      <c r="AK78" s="6">
        <v>0</v>
      </c>
      <c r="AL78" s="7">
        <v>0</v>
      </c>
      <c r="AM78" s="6">
        <v>0</v>
      </c>
    </row>
    <row r="79" spans="3:39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 t="s">
        <v>5</v>
      </c>
      <c r="Z79" s="1"/>
      <c r="AA79" s="1"/>
      <c r="AB79" s="1"/>
      <c r="AC79" s="1"/>
      <c r="AD79" s="1"/>
      <c r="AE79" s="1" t="s">
        <v>5</v>
      </c>
      <c r="AF79" s="1"/>
      <c r="AG79" s="1" t="s">
        <v>5</v>
      </c>
      <c r="AH79" s="1"/>
      <c r="AI79" s="1"/>
      <c r="AJ79" s="1"/>
      <c r="AK79" s="1"/>
      <c r="AL79" s="1"/>
      <c r="AM79" s="1"/>
    </row>
  </sheetData>
  <sheetProtection/>
  <mergeCells count="47">
    <mergeCell ref="C5:O5"/>
    <mergeCell ref="C6:O6"/>
    <mergeCell ref="C7:O7"/>
    <mergeCell ref="C8:O8"/>
    <mergeCell ref="C9:O9"/>
    <mergeCell ref="C1:O1"/>
    <mergeCell ref="C2:O2"/>
    <mergeCell ref="C3:O3"/>
    <mergeCell ref="B78:C78"/>
    <mergeCell ref="C13:AM13"/>
    <mergeCell ref="C14:C15"/>
    <mergeCell ref="D14:D15"/>
    <mergeCell ref="E14:E15"/>
    <mergeCell ref="B14:B15"/>
    <mergeCell ref="G14:G15"/>
    <mergeCell ref="H14:H15"/>
    <mergeCell ref="I14:I15"/>
    <mergeCell ref="J14:J15"/>
    <mergeCell ref="K14:K15"/>
    <mergeCell ref="L14:L15"/>
    <mergeCell ref="M14:M15"/>
    <mergeCell ref="Z14:Z15"/>
    <mergeCell ref="N14:N15"/>
    <mergeCell ref="O14:O15"/>
    <mergeCell ref="P14:P15"/>
    <mergeCell ref="Q14:Q15"/>
    <mergeCell ref="R14:R15"/>
    <mergeCell ref="S14:S15"/>
    <mergeCell ref="AL14:AL15"/>
    <mergeCell ref="AM14:AM15"/>
    <mergeCell ref="AA14:AA15"/>
    <mergeCell ref="AB14:AB15"/>
    <mergeCell ref="AC14:AC15"/>
    <mergeCell ref="AD14:AD15"/>
    <mergeCell ref="AF14:AF15"/>
    <mergeCell ref="AH14:AH15"/>
    <mergeCell ref="AK14:AK15"/>
    <mergeCell ref="T14:T15"/>
    <mergeCell ref="A14:A15"/>
    <mergeCell ref="A11:O11"/>
    <mergeCell ref="A12:O12"/>
    <mergeCell ref="AI14:AI15"/>
    <mergeCell ref="AJ14:AJ15"/>
    <mergeCell ref="U14:U15"/>
    <mergeCell ref="V14:V15"/>
    <mergeCell ref="W14:W15"/>
    <mergeCell ref="X14:X15"/>
  </mergeCells>
  <printOptions/>
  <pageMargins left="0.85" right="0.35" top="0.34" bottom="0.4" header="0.32" footer="0.3937007874015748"/>
  <pageSetup errors="blank" fitToHeight="20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2017-04-27T03:27:03Z</cp:lastPrinted>
  <dcterms:created xsi:type="dcterms:W3CDTF">2016-11-25T11:44:44Z</dcterms:created>
  <dcterms:modified xsi:type="dcterms:W3CDTF">2017-04-27T03:27:13Z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Data\Кейсистемс\Бюджет-КС\ReportManager\sqr_info_isp_budg_2016_3.xls</vt:lpwstr>
  </property>
</Properties>
</file>