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4" sheetId="2" r:id="rId2"/>
  </sheets>
  <definedNames>
    <definedName name="_xlnm.Print_Titles" localSheetId="1">'2014'!$3:$3</definedName>
  </definedNames>
  <calcPr fullCalcOnLoad="1"/>
</workbook>
</file>

<file path=xl/sharedStrings.xml><?xml version="1.0" encoding="utf-8"?>
<sst xmlns="http://schemas.openxmlformats.org/spreadsheetml/2006/main" count="125" uniqueCount="52">
  <si>
    <t>№ п/п</t>
  </si>
  <si>
    <t>Наименование</t>
  </si>
  <si>
    <t>ИТОГО:</t>
  </si>
  <si>
    <t>1.</t>
  </si>
  <si>
    <t>на ремонт ОУ</t>
  </si>
  <si>
    <t>на ремонт и оборудование пищеблоков</t>
  </si>
  <si>
    <t xml:space="preserve"> руб.</t>
  </si>
  <si>
    <t>на выполнение противопожарных мероприятий, в том числе:</t>
  </si>
  <si>
    <t>план</t>
  </si>
  <si>
    <t>факт</t>
  </si>
  <si>
    <t>на приобретение мебели, оборудования, дидактического и игрового оборудования</t>
  </si>
  <si>
    <t>итого по плану</t>
  </si>
  <si>
    <t>МКОУ СОШ № 31</t>
  </si>
  <si>
    <t>в том числе:</t>
  </si>
  <si>
    <t>5.</t>
  </si>
  <si>
    <t>4.</t>
  </si>
  <si>
    <t>3.</t>
  </si>
  <si>
    <t>2.</t>
  </si>
  <si>
    <t>на выполнение требований надзорных органов в том числе:</t>
  </si>
  <si>
    <t>благоустройство территории и оборудование спортивных и игровых площадок</t>
  </si>
  <si>
    <t>Отдел образования ВГО</t>
  </si>
  <si>
    <t>МАОУ СОШ № 23</t>
  </si>
  <si>
    <t>МАОУ СОШ № 26</t>
  </si>
  <si>
    <t>МБДОУ № 1</t>
  </si>
  <si>
    <t>фактические расходы</t>
  </si>
  <si>
    <t>оплачено</t>
  </si>
  <si>
    <t>МБДОУ № 4</t>
  </si>
  <si>
    <t>МКОУ ДО ДДТ</t>
  </si>
  <si>
    <t>МБОУ ДО ВДМШ</t>
  </si>
  <si>
    <t>МБОУ ДО ДЮСШ</t>
  </si>
  <si>
    <t xml:space="preserve">Сведения о фактических расходах и финансировании образовательных учреждений в 2016 году, в том числе по подготовке  к началу 2016-2017 учебного года </t>
  </si>
  <si>
    <t>Исполнители: Гольмер О.В.</t>
  </si>
  <si>
    <t xml:space="preserve">Объем денежных средств, предусмотренных в бюджете 2016 года на мероприятия по подготовке ОУ к началу нового учебного года </t>
  </si>
  <si>
    <t>Фактические расходы на 17.08.2016 г.</t>
  </si>
  <si>
    <t>итого фактические расходы</t>
  </si>
  <si>
    <t>итого оплачено</t>
  </si>
  <si>
    <t>оплачено на 17.08.2016 г.</t>
  </si>
  <si>
    <t>Приобретение оконных блоков из ПВХ в комплекте для МБДОУ № 4 (здание по ул. Мичурина) за счет средств Резервного фонда Правительства СО</t>
  </si>
  <si>
    <t>Приобретение спортивного оборудования для ДЮСШ по соглашению с Министерством физической культуры и спорта</t>
  </si>
  <si>
    <t xml:space="preserve">Приобретение учебно-наглядных пособий и оборудования за счет средств областного бюджета </t>
  </si>
  <si>
    <t>Реконструкция здания ДЮСШ, строительство зала бокса</t>
  </si>
  <si>
    <t>Обработка чердачных помещений</t>
  </si>
  <si>
    <t>Выявление дефектов в тепловых сетях</t>
  </si>
  <si>
    <t>Медицинские осмотры сотрудников, профосмотр сотрудников</t>
  </si>
  <si>
    <t>Проведение санитарно-химических и бактериологических исследований, аккарицидная обработка, гигиеническое обучение граждан</t>
  </si>
  <si>
    <t>Дератизация, дезинсекция помещений</t>
  </si>
  <si>
    <t>Проведение измерений в электросетях и оборудовании на пищеблоках, испытание диэлектрических перчаток</t>
  </si>
  <si>
    <t xml:space="preserve">Испытание пожарных лестниц </t>
  </si>
  <si>
    <t>Техническое обслуживание пожарной сигнализации</t>
  </si>
  <si>
    <t xml:space="preserve">Оборудование зданий тревожными охранными кнопками </t>
  </si>
  <si>
    <t>Переосвидетельствование огнетушителей и их зарадка, обследование пожарных кранов, приобретение огнетушителей</t>
  </si>
  <si>
    <t>Капитальный ремонт кровли МАОУ СОШ № 26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</si>
</sst>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right" wrapText="1"/>
    </xf>
    <xf numFmtId="2" fontId="0" fillId="0" borderId="11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right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right"/>
    </xf>
    <xf numFmtId="0" fontId="0" fillId="33" borderId="12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right" wrapText="1"/>
    </xf>
    <xf numFmtId="49" fontId="0" fillId="0" borderId="11" xfId="0" applyNumberForma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33" borderId="12" xfId="0" applyNumberFormat="1" applyFill="1" applyBorder="1" applyAlignment="1">
      <alignment horizontal="center" wrapText="1"/>
    </xf>
    <xf numFmtId="49" fontId="0" fillId="33" borderId="17" xfId="0" applyNumberFormat="1" applyFill="1" applyBorder="1" applyAlignment="1">
      <alignment horizontal="center" wrapText="1"/>
    </xf>
    <xf numFmtId="49" fontId="0" fillId="33" borderId="11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9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90" sqref="L90"/>
    </sheetView>
  </sheetViews>
  <sheetFormatPr defaultColWidth="9.140625" defaultRowHeight="12.75"/>
  <cols>
    <col min="1" max="1" width="12.28125" style="0" customWidth="1"/>
    <col min="2" max="2" width="34.57421875" style="0" customWidth="1"/>
    <col min="3" max="3" width="15.28125" style="0" customWidth="1"/>
    <col min="4" max="4" width="14.28125" style="0" customWidth="1"/>
    <col min="5" max="5" width="13.57421875" style="0" hidden="1" customWidth="1"/>
    <col min="6" max="6" width="12.7109375" style="0" customWidth="1"/>
    <col min="7" max="7" width="11.8515625" style="0" customWidth="1"/>
    <col min="8" max="8" width="10.140625" style="0" customWidth="1"/>
    <col min="9" max="10" width="12.28125" style="0" customWidth="1"/>
    <col min="11" max="11" width="13.57421875" style="0" customWidth="1"/>
    <col min="12" max="12" width="13.140625" style="0" customWidth="1"/>
  </cols>
  <sheetData>
    <row r="1" spans="1:12" ht="33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9:12" ht="12.75">
      <c r="I2" s="31" t="s">
        <v>6</v>
      </c>
      <c r="J2" s="31"/>
      <c r="K2" s="31"/>
      <c r="L2" s="31"/>
    </row>
    <row r="3" spans="1:12" s="2" customFormat="1" ht="39" customHeight="1">
      <c r="A3" s="1" t="s">
        <v>0</v>
      </c>
      <c r="B3" s="1" t="s">
        <v>1</v>
      </c>
      <c r="C3" s="1" t="s">
        <v>21</v>
      </c>
      <c r="D3" s="1" t="s">
        <v>22</v>
      </c>
      <c r="E3" s="1" t="s">
        <v>12</v>
      </c>
      <c r="F3" s="1" t="s">
        <v>23</v>
      </c>
      <c r="G3" s="15" t="s">
        <v>26</v>
      </c>
      <c r="H3" s="15" t="s">
        <v>27</v>
      </c>
      <c r="I3" s="15" t="s">
        <v>28</v>
      </c>
      <c r="J3" s="15" t="s">
        <v>29</v>
      </c>
      <c r="K3" s="1" t="s">
        <v>20</v>
      </c>
      <c r="L3" s="1" t="s">
        <v>2</v>
      </c>
    </row>
    <row r="4" spans="1:12" s="2" customFormat="1" ht="53.25" customHeight="1">
      <c r="A4" s="35" t="s">
        <v>32</v>
      </c>
      <c r="B4" s="36"/>
      <c r="C4" s="11">
        <f>SUM(C34+C55+C66+C90+C15)</f>
        <v>1929888.44</v>
      </c>
      <c r="D4" s="11">
        <f aca="true" t="shared" si="0" ref="D4:K4">SUM(D34+D55+D66+D90+D15)</f>
        <v>2976721.83</v>
      </c>
      <c r="E4" s="11">
        <f t="shared" si="0"/>
        <v>0</v>
      </c>
      <c r="F4" s="11">
        <f t="shared" si="0"/>
        <v>668038.34</v>
      </c>
      <c r="G4" s="11">
        <f t="shared" si="0"/>
        <v>1316495.7</v>
      </c>
      <c r="H4" s="11">
        <f t="shared" si="0"/>
        <v>45459.880000000005</v>
      </c>
      <c r="I4" s="11">
        <f t="shared" si="0"/>
        <v>61848.7</v>
      </c>
      <c r="J4" s="11">
        <f t="shared" si="0"/>
        <v>15263300.86</v>
      </c>
      <c r="K4" s="11">
        <f t="shared" si="0"/>
        <v>0</v>
      </c>
      <c r="L4" s="11">
        <f>SUM(C4:K4)</f>
        <v>22261753.75</v>
      </c>
    </row>
    <row r="5" spans="1:12" s="2" customFormat="1" ht="28.5" customHeight="1">
      <c r="A5" s="37" t="s">
        <v>33</v>
      </c>
      <c r="B5" s="38"/>
      <c r="C5" s="11">
        <f>SUM(C35+C56+C67+C91+C16)</f>
        <v>1589854.75</v>
      </c>
      <c r="D5" s="11">
        <f aca="true" t="shared" si="1" ref="D5:K5">SUM(D35+D56+D67+D91+D16)</f>
        <v>617395.58</v>
      </c>
      <c r="E5" s="11">
        <f t="shared" si="1"/>
        <v>0</v>
      </c>
      <c r="F5" s="11">
        <f t="shared" si="1"/>
        <v>375295.78</v>
      </c>
      <c r="G5" s="11">
        <f t="shared" si="1"/>
        <v>706491.11</v>
      </c>
      <c r="H5" s="11">
        <f t="shared" si="1"/>
        <v>30863.25</v>
      </c>
      <c r="I5" s="11">
        <f t="shared" si="1"/>
        <v>20758.8</v>
      </c>
      <c r="J5" s="11">
        <f t="shared" si="1"/>
        <v>10899562.209999999</v>
      </c>
      <c r="K5" s="11">
        <f t="shared" si="1"/>
        <v>0</v>
      </c>
      <c r="L5" s="11">
        <f>SUM(C5:K5)</f>
        <v>14240221.479999999</v>
      </c>
    </row>
    <row r="6" spans="1:12" s="2" customFormat="1" ht="28.5" customHeight="1">
      <c r="A6" s="37" t="s">
        <v>36</v>
      </c>
      <c r="B6" s="38"/>
      <c r="C6" s="11">
        <f>SUM(C36+C57+C68+C92+C17)</f>
        <v>1456595</v>
      </c>
      <c r="D6" s="11">
        <f aca="true" t="shared" si="2" ref="D6:K6">SUM(D36+D57+D68+D92+D17)</f>
        <v>511581.36</v>
      </c>
      <c r="E6" s="11">
        <f t="shared" si="2"/>
        <v>0</v>
      </c>
      <c r="F6" s="11">
        <f t="shared" si="2"/>
        <v>185060.59</v>
      </c>
      <c r="G6" s="11">
        <f t="shared" si="2"/>
        <v>344721.05</v>
      </c>
      <c r="H6" s="11">
        <f t="shared" si="2"/>
        <v>23264.25</v>
      </c>
      <c r="I6" s="11">
        <f t="shared" si="2"/>
        <v>10132</v>
      </c>
      <c r="J6" s="11">
        <f t="shared" si="2"/>
        <v>10856253.11</v>
      </c>
      <c r="K6" s="11">
        <f t="shared" si="2"/>
        <v>0</v>
      </c>
      <c r="L6" s="11">
        <f>SUM(C6:K6)</f>
        <v>13387607.36</v>
      </c>
    </row>
    <row r="7" spans="1:12" s="2" customFormat="1" ht="14.25" customHeight="1">
      <c r="A7" s="35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6"/>
    </row>
    <row r="8" spans="1:12" s="5" customFormat="1" ht="21.75" customHeight="1">
      <c r="A8" s="4" t="s">
        <v>3</v>
      </c>
      <c r="B8" s="32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s="8" customFormat="1" ht="22.5" customHeight="1">
      <c r="A9" s="6" t="s">
        <v>8</v>
      </c>
      <c r="B9" s="55" t="s">
        <v>51</v>
      </c>
      <c r="C9" s="23"/>
      <c r="D9" s="23">
        <v>1800000</v>
      </c>
      <c r="E9" s="23"/>
      <c r="F9" s="23"/>
      <c r="G9" s="23"/>
      <c r="H9" s="23"/>
      <c r="I9" s="23"/>
      <c r="J9" s="23"/>
      <c r="K9" s="23"/>
      <c r="L9" s="11">
        <f>SUM(C9:K9)</f>
        <v>1800000</v>
      </c>
    </row>
    <row r="10" spans="1:12" s="8" customFormat="1" ht="26.25" customHeight="1">
      <c r="A10" s="6" t="s">
        <v>24</v>
      </c>
      <c r="B10" s="28"/>
      <c r="C10" s="23"/>
      <c r="D10" s="23">
        <v>0</v>
      </c>
      <c r="E10" s="23"/>
      <c r="F10" s="23"/>
      <c r="G10" s="23"/>
      <c r="H10" s="23"/>
      <c r="I10" s="23"/>
      <c r="J10" s="23"/>
      <c r="K10" s="23"/>
      <c r="L10" s="11">
        <f>SUM(C10:K10)</f>
        <v>0</v>
      </c>
    </row>
    <row r="11" spans="1:12" s="8" customFormat="1" ht="27.75" customHeight="1">
      <c r="A11" s="6" t="s">
        <v>25</v>
      </c>
      <c r="B11" s="29"/>
      <c r="C11" s="23"/>
      <c r="D11" s="23">
        <v>0</v>
      </c>
      <c r="E11" s="23"/>
      <c r="F11" s="23"/>
      <c r="G11" s="23"/>
      <c r="H11" s="23"/>
      <c r="I11" s="23"/>
      <c r="J11" s="23"/>
      <c r="K11" s="23"/>
      <c r="L11" s="11">
        <f>SUM(C11:J11)</f>
        <v>0</v>
      </c>
    </row>
    <row r="12" spans="1:12" ht="21.75" customHeight="1">
      <c r="A12" s="6" t="s">
        <v>8</v>
      </c>
      <c r="B12" s="53" t="s">
        <v>37</v>
      </c>
      <c r="C12" s="54"/>
      <c r="D12" s="54"/>
      <c r="E12" s="54"/>
      <c r="F12" s="54"/>
      <c r="G12" s="54">
        <v>200000</v>
      </c>
      <c r="H12" s="54"/>
      <c r="I12" s="54"/>
      <c r="J12" s="54"/>
      <c r="K12" s="23"/>
      <c r="L12" s="11">
        <f>SUM(C12:J12)</f>
        <v>200000</v>
      </c>
    </row>
    <row r="13" spans="1:12" ht="25.5" customHeight="1">
      <c r="A13" s="6" t="s">
        <v>24</v>
      </c>
      <c r="B13" s="46"/>
      <c r="C13" s="54"/>
      <c r="D13" s="54"/>
      <c r="E13" s="54"/>
      <c r="F13" s="54"/>
      <c r="G13" s="54">
        <v>200000</v>
      </c>
      <c r="H13" s="54"/>
      <c r="I13" s="54"/>
      <c r="J13" s="54"/>
      <c r="K13" s="23"/>
      <c r="L13" s="11">
        <f>SUM(C13:J13)</f>
        <v>200000</v>
      </c>
    </row>
    <row r="14" spans="1:12" ht="22.5" customHeight="1">
      <c r="A14" s="6" t="s">
        <v>25</v>
      </c>
      <c r="B14" s="47"/>
      <c r="C14" s="54"/>
      <c r="D14" s="54"/>
      <c r="E14" s="54"/>
      <c r="F14" s="54"/>
      <c r="G14" s="54">
        <v>200000</v>
      </c>
      <c r="H14" s="54"/>
      <c r="I14" s="54"/>
      <c r="J14" s="54"/>
      <c r="K14" s="23"/>
      <c r="L14" s="54">
        <f>SUM(C14:J14)</f>
        <v>200000</v>
      </c>
    </row>
    <row r="15" spans="1:12" s="8" customFormat="1" ht="24.75" customHeight="1">
      <c r="A15" s="42" t="s">
        <v>11</v>
      </c>
      <c r="B15" s="41"/>
      <c r="C15" s="23"/>
      <c r="D15" s="23">
        <v>1800000</v>
      </c>
      <c r="E15" s="23"/>
      <c r="F15" s="23"/>
      <c r="G15" s="54">
        <v>200000</v>
      </c>
      <c r="H15" s="23"/>
      <c r="I15" s="23"/>
      <c r="J15" s="23"/>
      <c r="K15" s="23"/>
      <c r="L15" s="11">
        <f>SUM(C15:K15)</f>
        <v>2000000</v>
      </c>
    </row>
    <row r="16" spans="1:12" s="8" customFormat="1" ht="24" customHeight="1">
      <c r="A16" s="17"/>
      <c r="B16" s="22" t="s">
        <v>34</v>
      </c>
      <c r="C16" s="23"/>
      <c r="D16" s="23">
        <v>0</v>
      </c>
      <c r="E16" s="23"/>
      <c r="F16" s="23"/>
      <c r="G16" s="54">
        <v>200000</v>
      </c>
      <c r="H16" s="23"/>
      <c r="I16" s="23"/>
      <c r="J16" s="23"/>
      <c r="K16" s="23"/>
      <c r="L16" s="11">
        <f>SUM(C16:K16)</f>
        <v>200000</v>
      </c>
    </row>
    <row r="17" spans="1:12" s="8" customFormat="1" ht="24" customHeight="1">
      <c r="A17" s="40" t="s">
        <v>35</v>
      </c>
      <c r="B17" s="41"/>
      <c r="C17" s="23"/>
      <c r="D17" s="23">
        <v>0</v>
      </c>
      <c r="E17" s="23"/>
      <c r="F17" s="23"/>
      <c r="G17" s="54">
        <v>200000</v>
      </c>
      <c r="H17" s="23"/>
      <c r="I17" s="23"/>
      <c r="J17" s="23"/>
      <c r="K17" s="23"/>
      <c r="L17" s="11">
        <f>SUM(C17:K17)</f>
        <v>200000</v>
      </c>
    </row>
    <row r="18" spans="1:12" s="5" customFormat="1" ht="23.25" customHeight="1">
      <c r="A18" s="21" t="s">
        <v>3</v>
      </c>
      <c r="B18" s="32" t="s">
        <v>7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s="2" customFormat="1" ht="26.25" customHeight="1">
      <c r="A19" s="6" t="s">
        <v>8</v>
      </c>
      <c r="B19" s="24" t="s">
        <v>48</v>
      </c>
      <c r="C19" s="1">
        <v>60000</v>
      </c>
      <c r="D19" s="1">
        <v>78900</v>
      </c>
      <c r="E19" s="1"/>
      <c r="F19" s="1">
        <v>69432</v>
      </c>
      <c r="G19" s="1">
        <v>70924</v>
      </c>
      <c r="H19" s="1">
        <v>21000</v>
      </c>
      <c r="I19" s="1">
        <v>18000</v>
      </c>
      <c r="J19" s="1">
        <v>7600</v>
      </c>
      <c r="K19" s="1"/>
      <c r="L19" s="1">
        <f>SUM(C19:K19)</f>
        <v>325856</v>
      </c>
    </row>
    <row r="20" spans="1:12" s="2" customFormat="1" ht="26.25" customHeight="1">
      <c r="A20" s="6" t="s">
        <v>24</v>
      </c>
      <c r="B20" s="25"/>
      <c r="C20" s="1">
        <v>35462</v>
      </c>
      <c r="D20" s="1">
        <v>43061</v>
      </c>
      <c r="E20" s="1"/>
      <c r="F20" s="1">
        <v>53193</v>
      </c>
      <c r="G20" s="1">
        <v>70924</v>
      </c>
      <c r="H20" s="1">
        <v>17731</v>
      </c>
      <c r="I20" s="1">
        <v>17731</v>
      </c>
      <c r="J20" s="11">
        <v>0</v>
      </c>
      <c r="K20" s="1"/>
      <c r="L20" s="1">
        <f>SUM(C20:K20)</f>
        <v>238102</v>
      </c>
    </row>
    <row r="21" spans="1:12" s="2" customFormat="1" ht="18.75" customHeight="1">
      <c r="A21" s="6" t="s">
        <v>25</v>
      </c>
      <c r="B21" s="26"/>
      <c r="C21" s="1">
        <v>20264</v>
      </c>
      <c r="D21" s="1">
        <v>27863</v>
      </c>
      <c r="E21" s="1"/>
      <c r="F21" s="1">
        <v>30396</v>
      </c>
      <c r="G21" s="1">
        <v>61528</v>
      </c>
      <c r="H21" s="1">
        <v>10132</v>
      </c>
      <c r="I21" s="1">
        <v>10132</v>
      </c>
      <c r="J21" s="11">
        <v>0</v>
      </c>
      <c r="K21" s="1"/>
      <c r="L21" s="1">
        <f>SUM(C21:J21)</f>
        <v>160315</v>
      </c>
    </row>
    <row r="22" spans="1:12" s="2" customFormat="1" ht="20.25" customHeight="1">
      <c r="A22" s="6" t="s">
        <v>8</v>
      </c>
      <c r="B22" s="24" t="s">
        <v>49</v>
      </c>
      <c r="C22" s="1">
        <v>48000</v>
      </c>
      <c r="D22" s="11">
        <v>0</v>
      </c>
      <c r="E22" s="1"/>
      <c r="F22" s="1">
        <v>55800</v>
      </c>
      <c r="G22" s="1">
        <v>74400</v>
      </c>
      <c r="H22" s="11">
        <v>0</v>
      </c>
      <c r="I22" s="11">
        <v>0</v>
      </c>
      <c r="J22" s="11">
        <v>0</v>
      </c>
      <c r="K22" s="1"/>
      <c r="L22" s="1">
        <f>SUM(C22:K22)</f>
        <v>178200</v>
      </c>
    </row>
    <row r="23" spans="1:12" s="2" customFormat="1" ht="24.75" customHeight="1">
      <c r="A23" s="6" t="s">
        <v>24</v>
      </c>
      <c r="B23" s="25"/>
      <c r="C23" s="1">
        <v>28000</v>
      </c>
      <c r="D23" s="11">
        <v>0</v>
      </c>
      <c r="E23" s="1"/>
      <c r="F23" s="11">
        <v>0</v>
      </c>
      <c r="G23" s="1">
        <v>56000</v>
      </c>
      <c r="H23" s="11">
        <v>0</v>
      </c>
      <c r="I23" s="11">
        <v>0</v>
      </c>
      <c r="J23" s="11">
        <v>0</v>
      </c>
      <c r="K23" s="1"/>
      <c r="L23" s="1">
        <f>SUM(C23:J23)</f>
        <v>84000</v>
      </c>
    </row>
    <row r="24" spans="1:12" s="2" customFormat="1" ht="20.25" customHeight="1">
      <c r="A24" s="6" t="s">
        <v>25</v>
      </c>
      <c r="B24" s="26"/>
      <c r="C24" s="11">
        <v>0</v>
      </c>
      <c r="D24" s="11">
        <v>0</v>
      </c>
      <c r="E24" s="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"/>
      <c r="L24" s="11">
        <f>SUM(C24:J24)</f>
        <v>0</v>
      </c>
    </row>
    <row r="25" spans="1:12" s="2" customFormat="1" ht="18.75" customHeight="1">
      <c r="A25" s="6" t="s">
        <v>8</v>
      </c>
      <c r="B25" s="24" t="s">
        <v>50</v>
      </c>
      <c r="C25" s="11">
        <v>18390</v>
      </c>
      <c r="D25" s="1">
        <v>4674.72</v>
      </c>
      <c r="E25" s="1"/>
      <c r="F25" s="11">
        <v>14010</v>
      </c>
      <c r="G25" s="11">
        <v>23830</v>
      </c>
      <c r="H25" s="1">
        <v>0</v>
      </c>
      <c r="I25" s="1">
        <v>1928.34</v>
      </c>
      <c r="J25" s="11">
        <v>0</v>
      </c>
      <c r="K25" s="1"/>
      <c r="L25" s="1">
        <f>SUM(C25:J25)</f>
        <v>62833.06</v>
      </c>
    </row>
    <row r="26" spans="1:12" s="2" customFormat="1" ht="25.5" customHeight="1">
      <c r="A26" s="6" t="s">
        <v>24</v>
      </c>
      <c r="B26" s="25"/>
      <c r="C26" s="11">
        <v>18390</v>
      </c>
      <c r="D26" s="1">
        <v>4674.72</v>
      </c>
      <c r="E26" s="1"/>
      <c r="F26" s="11">
        <v>14010</v>
      </c>
      <c r="G26" s="11">
        <v>23830</v>
      </c>
      <c r="H26" s="11">
        <v>0</v>
      </c>
      <c r="I26" s="11">
        <v>0</v>
      </c>
      <c r="J26" s="11">
        <v>0</v>
      </c>
      <c r="K26" s="1"/>
      <c r="L26" s="11">
        <f>SUM(C26:J26)</f>
        <v>60904.72</v>
      </c>
    </row>
    <row r="27" spans="1:12" s="2" customFormat="1" ht="21" customHeight="1">
      <c r="A27" s="6" t="s">
        <v>25</v>
      </c>
      <c r="B27" s="26"/>
      <c r="C27" s="11">
        <v>0</v>
      </c>
      <c r="D27" s="11">
        <v>0</v>
      </c>
      <c r="E27" s="1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"/>
      <c r="L27" s="11">
        <f>SUM(C27:J27)</f>
        <v>0</v>
      </c>
    </row>
    <row r="28" spans="1:12" s="2" customFormat="1" ht="16.5" customHeight="1">
      <c r="A28" s="6" t="s">
        <v>8</v>
      </c>
      <c r="B28" s="24" t="s">
        <v>47</v>
      </c>
      <c r="C28" s="11">
        <v>0</v>
      </c>
      <c r="D28" s="11">
        <v>0</v>
      </c>
      <c r="E28" s="1"/>
      <c r="F28" s="11">
        <v>37500</v>
      </c>
      <c r="G28" s="11">
        <v>0</v>
      </c>
      <c r="H28" s="11">
        <v>0</v>
      </c>
      <c r="I28" s="11">
        <v>0</v>
      </c>
      <c r="J28" s="11">
        <v>0</v>
      </c>
      <c r="K28" s="1"/>
      <c r="L28" s="11">
        <f>SUM(C28:K28)</f>
        <v>37500</v>
      </c>
    </row>
    <row r="29" spans="1:12" s="2" customFormat="1" ht="24" customHeight="1">
      <c r="A29" s="6" t="s">
        <v>24</v>
      </c>
      <c r="B29" s="25"/>
      <c r="C29" s="11">
        <v>0</v>
      </c>
      <c r="D29" s="11">
        <v>0</v>
      </c>
      <c r="E29" s="1"/>
      <c r="F29" s="11">
        <v>15250</v>
      </c>
      <c r="G29" s="11">
        <v>0</v>
      </c>
      <c r="H29" s="11">
        <v>0</v>
      </c>
      <c r="I29" s="11">
        <v>0</v>
      </c>
      <c r="J29" s="11">
        <v>0</v>
      </c>
      <c r="K29" s="1"/>
      <c r="L29" s="11">
        <f aca="true" t="shared" si="3" ref="L29:L36">SUM(C29:K29)</f>
        <v>15250</v>
      </c>
    </row>
    <row r="30" spans="1:12" s="2" customFormat="1" ht="19.5" customHeight="1">
      <c r="A30" s="16" t="s">
        <v>25</v>
      </c>
      <c r="B30" s="26"/>
      <c r="C30" s="11">
        <v>0</v>
      </c>
      <c r="D30" s="14">
        <v>0</v>
      </c>
      <c r="E30" s="1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"/>
      <c r="L30" s="11">
        <f t="shared" si="3"/>
        <v>0</v>
      </c>
    </row>
    <row r="31" spans="1:12" s="2" customFormat="1" ht="24" customHeight="1">
      <c r="A31" s="6" t="s">
        <v>8</v>
      </c>
      <c r="B31" s="24" t="s">
        <v>46</v>
      </c>
      <c r="C31" s="11">
        <v>16958.8</v>
      </c>
      <c r="D31" s="11">
        <v>21580</v>
      </c>
      <c r="E31" s="1"/>
      <c r="F31" s="1">
        <v>17767.04</v>
      </c>
      <c r="G31" s="11">
        <v>43252.5</v>
      </c>
      <c r="H31" s="1">
        <v>191.76</v>
      </c>
      <c r="I31" s="1">
        <v>5191.76</v>
      </c>
      <c r="J31" s="1">
        <v>5191.76</v>
      </c>
      <c r="K31" s="1"/>
      <c r="L31" s="11">
        <f t="shared" si="3"/>
        <v>110133.61999999998</v>
      </c>
    </row>
    <row r="32" spans="1:12" s="2" customFormat="1" ht="25.5" customHeight="1">
      <c r="A32" s="6" t="s">
        <v>24</v>
      </c>
      <c r="B32" s="25"/>
      <c r="C32" s="11">
        <v>16000</v>
      </c>
      <c r="D32" s="11">
        <v>21580</v>
      </c>
      <c r="E32" s="11"/>
      <c r="F32" s="11">
        <v>15300</v>
      </c>
      <c r="G32" s="11">
        <v>43252.5</v>
      </c>
      <c r="H32" s="11">
        <v>0</v>
      </c>
      <c r="I32" s="11">
        <v>0</v>
      </c>
      <c r="J32" s="11">
        <v>0</v>
      </c>
      <c r="K32" s="1"/>
      <c r="L32" s="11">
        <f t="shared" si="3"/>
        <v>96132.5</v>
      </c>
    </row>
    <row r="33" spans="1:12" s="2" customFormat="1" ht="22.5" customHeight="1">
      <c r="A33" s="16" t="s">
        <v>25</v>
      </c>
      <c r="B33" s="26"/>
      <c r="C33" s="11">
        <v>16000</v>
      </c>
      <c r="D33" s="11">
        <v>21580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"/>
      <c r="L33" s="11">
        <f t="shared" si="3"/>
        <v>37580</v>
      </c>
    </row>
    <row r="34" spans="1:12" s="2" customFormat="1" ht="18.75" customHeight="1">
      <c r="A34" s="42" t="s">
        <v>11</v>
      </c>
      <c r="B34" s="41"/>
      <c r="C34" s="11">
        <f>SUM(C19+C22+C25+C28+C31)</f>
        <v>143348.8</v>
      </c>
      <c r="D34" s="11">
        <f aca="true" t="shared" si="4" ref="D34:J34">SUM(D19+D22+D25+D28+D31)</f>
        <v>105154.72</v>
      </c>
      <c r="E34" s="11">
        <f t="shared" si="4"/>
        <v>0</v>
      </c>
      <c r="F34" s="11">
        <f t="shared" si="4"/>
        <v>194509.04</v>
      </c>
      <c r="G34" s="11">
        <f t="shared" si="4"/>
        <v>212406.5</v>
      </c>
      <c r="H34" s="11">
        <f t="shared" si="4"/>
        <v>21191.76</v>
      </c>
      <c r="I34" s="11">
        <f t="shared" si="4"/>
        <v>25120.1</v>
      </c>
      <c r="J34" s="11">
        <f t="shared" si="4"/>
        <v>12791.76</v>
      </c>
      <c r="K34" s="11"/>
      <c r="L34" s="11">
        <f t="shared" si="3"/>
        <v>714522.68</v>
      </c>
    </row>
    <row r="35" spans="1:12" s="2" customFormat="1" ht="18.75" customHeight="1">
      <c r="A35" s="17"/>
      <c r="B35" s="22" t="s">
        <v>34</v>
      </c>
      <c r="C35" s="11">
        <f>SUM(C20+C23+C26+C29+C32)</f>
        <v>97852</v>
      </c>
      <c r="D35" s="11">
        <f aca="true" t="shared" si="5" ref="D35:J35">SUM(D20+D23+D26+D29+D32)</f>
        <v>69315.72</v>
      </c>
      <c r="E35" s="11">
        <f t="shared" si="5"/>
        <v>0</v>
      </c>
      <c r="F35" s="11">
        <f t="shared" si="5"/>
        <v>97753</v>
      </c>
      <c r="G35" s="11">
        <f t="shared" si="5"/>
        <v>194006.5</v>
      </c>
      <c r="H35" s="11">
        <f t="shared" si="5"/>
        <v>17731</v>
      </c>
      <c r="I35" s="11">
        <f t="shared" si="5"/>
        <v>17731</v>
      </c>
      <c r="J35" s="11">
        <f t="shared" si="5"/>
        <v>0</v>
      </c>
      <c r="K35" s="11"/>
      <c r="L35" s="11">
        <f t="shared" si="3"/>
        <v>494389.22</v>
      </c>
    </row>
    <row r="36" spans="1:12" s="2" customFormat="1" ht="18.75" customHeight="1">
      <c r="A36" s="40" t="s">
        <v>35</v>
      </c>
      <c r="B36" s="41"/>
      <c r="C36" s="11">
        <f>SUM(C21+C24+C27+C30+C33)</f>
        <v>36264</v>
      </c>
      <c r="D36" s="11">
        <f aca="true" t="shared" si="6" ref="D36:J36">SUM(D21+D24+D27+D30+D33)</f>
        <v>49443</v>
      </c>
      <c r="E36" s="11">
        <f t="shared" si="6"/>
        <v>0</v>
      </c>
      <c r="F36" s="11">
        <f t="shared" si="6"/>
        <v>30396</v>
      </c>
      <c r="G36" s="11">
        <f t="shared" si="6"/>
        <v>61528</v>
      </c>
      <c r="H36" s="11">
        <f t="shared" si="6"/>
        <v>10132</v>
      </c>
      <c r="I36" s="11">
        <f t="shared" si="6"/>
        <v>10132</v>
      </c>
      <c r="J36" s="11">
        <f t="shared" si="6"/>
        <v>0</v>
      </c>
      <c r="K36" s="11"/>
      <c r="L36" s="11">
        <f t="shared" si="3"/>
        <v>197895</v>
      </c>
    </row>
    <row r="37" spans="1:12" s="5" customFormat="1" ht="21" customHeight="1">
      <c r="A37" s="21" t="s">
        <v>17</v>
      </c>
      <c r="B37" s="43" t="s">
        <v>18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</row>
    <row r="38" spans="1:12" s="2" customFormat="1" ht="20.25" customHeight="1">
      <c r="A38" s="12" t="s">
        <v>8</v>
      </c>
      <c r="B38" s="24" t="s">
        <v>45</v>
      </c>
      <c r="C38" s="18">
        <v>20000</v>
      </c>
      <c r="D38" s="11">
        <v>34751.52</v>
      </c>
      <c r="E38" s="11"/>
      <c r="F38" s="11">
        <v>26375</v>
      </c>
      <c r="G38" s="11">
        <v>22000</v>
      </c>
      <c r="H38" s="15">
        <v>13132.25</v>
      </c>
      <c r="I38" s="11">
        <v>2768.6</v>
      </c>
      <c r="J38" s="11">
        <v>5000</v>
      </c>
      <c r="K38" s="1"/>
      <c r="L38" s="1">
        <f>SUM(C38:K38)</f>
        <v>124027.37</v>
      </c>
    </row>
    <row r="39" spans="1:12" s="2" customFormat="1" ht="24" customHeight="1">
      <c r="A39" s="6" t="s">
        <v>24</v>
      </c>
      <c r="B39" s="25"/>
      <c r="C39" s="10">
        <v>8845.19</v>
      </c>
      <c r="D39" s="1">
        <v>34751.52</v>
      </c>
      <c r="E39" s="1"/>
      <c r="F39" s="11">
        <v>13127.5</v>
      </c>
      <c r="G39" s="1">
        <v>8803.48</v>
      </c>
      <c r="H39" s="15">
        <v>13132.25</v>
      </c>
      <c r="I39" s="19">
        <v>0</v>
      </c>
      <c r="J39" s="11">
        <v>0</v>
      </c>
      <c r="K39" s="1"/>
      <c r="L39" s="1">
        <f>SUM(C39:J39)</f>
        <v>78659.94</v>
      </c>
    </row>
    <row r="40" spans="1:12" s="2" customFormat="1" ht="19.5" customHeight="1">
      <c r="A40" s="16" t="s">
        <v>25</v>
      </c>
      <c r="B40" s="26"/>
      <c r="C40" s="10">
        <v>4542.04</v>
      </c>
      <c r="D40" s="1">
        <v>7599.01</v>
      </c>
      <c r="E40" s="1"/>
      <c r="F40" s="11">
        <v>0</v>
      </c>
      <c r="G40" s="11">
        <v>0</v>
      </c>
      <c r="H40" s="15">
        <v>13132.25</v>
      </c>
      <c r="I40" s="11">
        <v>0</v>
      </c>
      <c r="J40" s="11">
        <v>0</v>
      </c>
      <c r="K40" s="1"/>
      <c r="L40" s="1">
        <f aca="true" t="shared" si="7" ref="L40:L47">SUM(C40:J40)</f>
        <v>25273.3</v>
      </c>
    </row>
    <row r="41" spans="1:12" s="2" customFormat="1" ht="26.25" customHeight="1">
      <c r="A41" s="6" t="s">
        <v>8</v>
      </c>
      <c r="B41" s="25" t="s">
        <v>44</v>
      </c>
      <c r="C41" s="1">
        <v>125173.56</v>
      </c>
      <c r="D41" s="11">
        <v>50503.59</v>
      </c>
      <c r="E41" s="11"/>
      <c r="F41" s="11">
        <v>93780.3</v>
      </c>
      <c r="G41" s="11">
        <v>146361.2</v>
      </c>
      <c r="H41" s="11">
        <v>0</v>
      </c>
      <c r="I41" s="11">
        <v>7500</v>
      </c>
      <c r="J41" s="11">
        <v>8509.1</v>
      </c>
      <c r="K41" s="1"/>
      <c r="L41" s="1">
        <f t="shared" si="7"/>
        <v>431827.75</v>
      </c>
    </row>
    <row r="42" spans="1:12" s="2" customFormat="1" ht="26.25" customHeight="1">
      <c r="A42" s="6" t="s">
        <v>24</v>
      </c>
      <c r="B42" s="25"/>
      <c r="C42" s="1">
        <v>125173.56</v>
      </c>
      <c r="D42" s="1">
        <v>50503.59</v>
      </c>
      <c r="E42" s="1"/>
      <c r="F42" s="1">
        <v>55499.69</v>
      </c>
      <c r="G42" s="1">
        <v>43147.13</v>
      </c>
      <c r="H42" s="11">
        <v>0</v>
      </c>
      <c r="I42" s="11">
        <v>1099.8</v>
      </c>
      <c r="J42" s="11">
        <v>8509.1</v>
      </c>
      <c r="K42" s="1"/>
      <c r="L42" s="1">
        <f>SUM(C42:J42)</f>
        <v>283932.86999999994</v>
      </c>
    </row>
    <row r="43" spans="1:12" s="2" customFormat="1" ht="27.75" customHeight="1">
      <c r="A43" s="16" t="s">
        <v>25</v>
      </c>
      <c r="B43" s="26"/>
      <c r="C43" s="11">
        <v>125173.56</v>
      </c>
      <c r="D43" s="11">
        <v>15332.6</v>
      </c>
      <c r="E43" s="11"/>
      <c r="F43" s="11">
        <v>9312.5</v>
      </c>
      <c r="G43" s="11">
        <v>6133.05</v>
      </c>
      <c r="H43" s="11">
        <v>0</v>
      </c>
      <c r="I43" s="11">
        <v>0</v>
      </c>
      <c r="J43" s="11">
        <v>0</v>
      </c>
      <c r="K43" s="11"/>
      <c r="L43" s="11">
        <f t="shared" si="7"/>
        <v>155951.71</v>
      </c>
    </row>
    <row r="44" spans="1:12" s="2" customFormat="1" ht="24" customHeight="1">
      <c r="A44" s="6" t="s">
        <v>8</v>
      </c>
      <c r="B44" s="24" t="s">
        <v>43</v>
      </c>
      <c r="C44" s="1">
        <v>222978.08</v>
      </c>
      <c r="D44" s="11">
        <v>124000</v>
      </c>
      <c r="E44" s="1"/>
      <c r="F44" s="11">
        <v>89000</v>
      </c>
      <c r="G44" s="11">
        <v>279492</v>
      </c>
      <c r="H44" s="11">
        <v>0</v>
      </c>
      <c r="I44" s="11">
        <v>14460</v>
      </c>
      <c r="J44" s="11">
        <v>0</v>
      </c>
      <c r="K44" s="11"/>
      <c r="L44" s="1">
        <f t="shared" si="7"/>
        <v>729930.08</v>
      </c>
    </row>
    <row r="45" spans="1:12" s="2" customFormat="1" ht="24" customHeight="1">
      <c r="A45" s="6" t="s">
        <v>24</v>
      </c>
      <c r="B45" s="25"/>
      <c r="C45" s="11">
        <v>107020</v>
      </c>
      <c r="D45" s="11">
        <v>91198</v>
      </c>
      <c r="E45" s="11"/>
      <c r="F45" s="11">
        <v>82129</v>
      </c>
      <c r="G45" s="11">
        <v>148514</v>
      </c>
      <c r="H45" s="11">
        <v>0</v>
      </c>
      <c r="I45" s="11">
        <v>1928</v>
      </c>
      <c r="J45" s="11">
        <v>0</v>
      </c>
      <c r="K45" s="1"/>
      <c r="L45" s="11">
        <f>SUM(C45:J45)</f>
        <v>430789</v>
      </c>
    </row>
    <row r="46" spans="1:12" s="2" customFormat="1" ht="21.75" customHeight="1">
      <c r="A46" s="16" t="s">
        <v>25</v>
      </c>
      <c r="B46" s="26"/>
      <c r="C46" s="11">
        <v>99384.4</v>
      </c>
      <c r="D46" s="11">
        <v>67580</v>
      </c>
      <c r="E46" s="11"/>
      <c r="F46" s="11">
        <v>18565.5</v>
      </c>
      <c r="G46" s="11">
        <v>0</v>
      </c>
      <c r="H46" s="11">
        <v>0</v>
      </c>
      <c r="I46" s="11">
        <v>0</v>
      </c>
      <c r="J46" s="11">
        <v>0</v>
      </c>
      <c r="K46" s="1"/>
      <c r="L46" s="1">
        <f>SUM(C46:K46)</f>
        <v>185529.9</v>
      </c>
    </row>
    <row r="47" spans="1:12" s="2" customFormat="1" ht="23.25" customHeight="1">
      <c r="A47" s="6" t="s">
        <v>8</v>
      </c>
      <c r="B47" s="24" t="s">
        <v>42</v>
      </c>
      <c r="C47" s="11">
        <v>35000</v>
      </c>
      <c r="D47" s="11">
        <v>15000</v>
      </c>
      <c r="E47" s="11"/>
      <c r="F47" s="11">
        <v>23050</v>
      </c>
      <c r="G47" s="11">
        <v>34960</v>
      </c>
      <c r="H47" s="11">
        <v>11135.87</v>
      </c>
      <c r="I47" s="11">
        <v>12000</v>
      </c>
      <c r="J47" s="11">
        <v>0</v>
      </c>
      <c r="K47" s="1"/>
      <c r="L47" s="1">
        <f t="shared" si="7"/>
        <v>131145.87</v>
      </c>
    </row>
    <row r="48" spans="1:12" s="2" customFormat="1" ht="23.25" customHeight="1">
      <c r="A48" s="6" t="s">
        <v>24</v>
      </c>
      <c r="B48" s="25"/>
      <c r="C48" s="11">
        <v>24733</v>
      </c>
      <c r="D48" s="11">
        <v>0</v>
      </c>
      <c r="E48" s="11"/>
      <c r="F48" s="11">
        <v>0</v>
      </c>
      <c r="G48" s="11">
        <v>34960</v>
      </c>
      <c r="H48" s="11">
        <v>0</v>
      </c>
      <c r="I48" s="11">
        <v>0</v>
      </c>
      <c r="J48" s="11">
        <v>0</v>
      </c>
      <c r="K48" s="1"/>
      <c r="L48" s="11">
        <f aca="true" t="shared" si="8" ref="L48:L54">SUM(C48:J48)</f>
        <v>59693</v>
      </c>
    </row>
    <row r="49" spans="1:12" s="2" customFormat="1" ht="23.25" customHeight="1">
      <c r="A49" s="16" t="s">
        <v>25</v>
      </c>
      <c r="B49" s="26"/>
      <c r="C49" s="11">
        <v>0</v>
      </c>
      <c r="D49" s="11">
        <v>0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"/>
      <c r="L49" s="11">
        <f t="shared" si="8"/>
        <v>0</v>
      </c>
    </row>
    <row r="50" spans="1:12" s="2" customFormat="1" ht="23.25" customHeight="1">
      <c r="A50" s="6" t="s">
        <v>8</v>
      </c>
      <c r="B50" s="24" t="s">
        <v>41</v>
      </c>
      <c r="C50" s="11">
        <v>35000</v>
      </c>
      <c r="D50" s="11">
        <v>0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"/>
      <c r="L50" s="11">
        <f t="shared" si="8"/>
        <v>35000</v>
      </c>
    </row>
    <row r="51" spans="1:12" s="2" customFormat="1" ht="23.25" customHeight="1">
      <c r="A51" s="6" t="s">
        <v>24</v>
      </c>
      <c r="B51" s="25"/>
      <c r="C51" s="11">
        <v>35000</v>
      </c>
      <c r="D51" s="19">
        <v>0</v>
      </c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"/>
      <c r="L51" s="11">
        <f t="shared" si="8"/>
        <v>35000</v>
      </c>
    </row>
    <row r="52" spans="1:12" s="2" customFormat="1" ht="23.25" customHeight="1">
      <c r="A52" s="16" t="s">
        <v>25</v>
      </c>
      <c r="B52" s="26"/>
      <c r="C52" s="11">
        <v>0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"/>
      <c r="L52" s="11">
        <f t="shared" si="8"/>
        <v>0</v>
      </c>
    </row>
    <row r="53" spans="1:12" s="2" customFormat="1" ht="40.5" customHeight="1" hidden="1">
      <c r="A53" s="6" t="s">
        <v>8</v>
      </c>
      <c r="B53" s="51"/>
      <c r="C53" s="1"/>
      <c r="D53" s="1"/>
      <c r="E53" s="1"/>
      <c r="F53" s="1"/>
      <c r="G53" s="1"/>
      <c r="H53" s="1"/>
      <c r="I53" s="1"/>
      <c r="J53" s="1"/>
      <c r="K53" s="1"/>
      <c r="L53" s="1">
        <f t="shared" si="8"/>
        <v>0</v>
      </c>
    </row>
    <row r="54" spans="1:12" s="2" customFormat="1" ht="39.75" customHeight="1" hidden="1">
      <c r="A54" s="6" t="s">
        <v>9</v>
      </c>
      <c r="B54" s="52"/>
      <c r="C54" s="1"/>
      <c r="D54" s="1"/>
      <c r="E54" s="1"/>
      <c r="F54" s="1"/>
      <c r="G54" s="1"/>
      <c r="H54" s="1"/>
      <c r="I54" s="1"/>
      <c r="J54" s="1"/>
      <c r="K54" s="1"/>
      <c r="L54" s="1">
        <f t="shared" si="8"/>
        <v>0</v>
      </c>
    </row>
    <row r="55" spans="1:12" s="2" customFormat="1" ht="22.5" customHeight="1">
      <c r="A55" s="42" t="s">
        <v>11</v>
      </c>
      <c r="B55" s="41"/>
      <c r="C55" s="11">
        <f>SUM(C38+C41+C44+C47+C50)</f>
        <v>438151.64</v>
      </c>
      <c r="D55" s="11">
        <f aca="true" t="shared" si="9" ref="D55:K55">SUM(D38+D41+D44+D47+D50)</f>
        <v>224255.11</v>
      </c>
      <c r="E55" s="11">
        <f t="shared" si="9"/>
        <v>0</v>
      </c>
      <c r="F55" s="11">
        <f t="shared" si="9"/>
        <v>232205.3</v>
      </c>
      <c r="G55" s="11">
        <f t="shared" si="9"/>
        <v>482813.2</v>
      </c>
      <c r="H55" s="11">
        <f t="shared" si="9"/>
        <v>24268.120000000003</v>
      </c>
      <c r="I55" s="11">
        <f t="shared" si="9"/>
        <v>36728.6</v>
      </c>
      <c r="J55" s="11">
        <f t="shared" si="9"/>
        <v>13509.1</v>
      </c>
      <c r="K55" s="11">
        <f t="shared" si="9"/>
        <v>0</v>
      </c>
      <c r="L55" s="11">
        <f>SUM(C55:K55)</f>
        <v>1451931.0700000003</v>
      </c>
    </row>
    <row r="56" spans="1:12" s="2" customFormat="1" ht="22.5" customHeight="1">
      <c r="A56" s="17"/>
      <c r="B56" s="22" t="s">
        <v>34</v>
      </c>
      <c r="C56" s="11">
        <f>SUM(C39+C42+C45+C48+C51)</f>
        <v>300771.75</v>
      </c>
      <c r="D56" s="11">
        <f aca="true" t="shared" si="10" ref="D56:K56">SUM(D39+D42+D45+D48+D51)</f>
        <v>176453.11</v>
      </c>
      <c r="E56" s="11">
        <f t="shared" si="10"/>
        <v>0</v>
      </c>
      <c r="F56" s="11">
        <f t="shared" si="10"/>
        <v>150756.19</v>
      </c>
      <c r="G56" s="11">
        <f t="shared" si="10"/>
        <v>235424.61</v>
      </c>
      <c r="H56" s="11">
        <f t="shared" si="10"/>
        <v>13132.25</v>
      </c>
      <c r="I56" s="11">
        <f t="shared" si="10"/>
        <v>3027.8</v>
      </c>
      <c r="J56" s="11">
        <f t="shared" si="10"/>
        <v>8509.1</v>
      </c>
      <c r="K56" s="11">
        <f t="shared" si="10"/>
        <v>0</v>
      </c>
      <c r="L56" s="11">
        <f>SUM(C56:K56)</f>
        <v>888074.81</v>
      </c>
    </row>
    <row r="57" spans="1:12" s="2" customFormat="1" ht="22.5" customHeight="1">
      <c r="A57" s="40" t="s">
        <v>35</v>
      </c>
      <c r="B57" s="41"/>
      <c r="C57" s="11">
        <f>SUM(C40+C43+C46+C49+C52)</f>
        <v>229100</v>
      </c>
      <c r="D57" s="11">
        <f aca="true" t="shared" si="11" ref="D57:K57">SUM(D40+D43+D46+D49+D52)</f>
        <v>90511.61</v>
      </c>
      <c r="E57" s="11">
        <f t="shared" si="11"/>
        <v>0</v>
      </c>
      <c r="F57" s="11">
        <f t="shared" si="11"/>
        <v>27878</v>
      </c>
      <c r="G57" s="11">
        <f t="shared" si="11"/>
        <v>6133.05</v>
      </c>
      <c r="H57" s="11">
        <f t="shared" si="11"/>
        <v>13132.25</v>
      </c>
      <c r="I57" s="11">
        <f t="shared" si="11"/>
        <v>0</v>
      </c>
      <c r="J57" s="11">
        <f t="shared" si="11"/>
        <v>0</v>
      </c>
      <c r="K57" s="11">
        <f t="shared" si="11"/>
        <v>0</v>
      </c>
      <c r="L57" s="11">
        <f>SUM(C57:K57)</f>
        <v>366754.91</v>
      </c>
    </row>
    <row r="58" spans="1:12" s="2" customFormat="1" ht="22.5" customHeight="1">
      <c r="A58" s="21" t="s">
        <v>16</v>
      </c>
      <c r="B58" s="48" t="s">
        <v>19</v>
      </c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1:12" s="8" customFormat="1" ht="31.5" customHeight="1" hidden="1">
      <c r="A59" s="6" t="s">
        <v>8</v>
      </c>
      <c r="B59" s="27"/>
      <c r="C59" s="7"/>
      <c r="D59" s="7"/>
      <c r="E59" s="7"/>
      <c r="F59" s="7"/>
      <c r="G59" s="7"/>
      <c r="H59" s="7"/>
      <c r="I59" s="7"/>
      <c r="J59" s="7"/>
      <c r="K59" s="7"/>
      <c r="L59" s="7">
        <f>SUM(C59:K59)</f>
        <v>0</v>
      </c>
    </row>
    <row r="60" spans="1:12" s="8" customFormat="1" ht="31.5" customHeight="1" hidden="1">
      <c r="A60" s="6" t="s">
        <v>9</v>
      </c>
      <c r="B60" s="29"/>
      <c r="C60" s="7"/>
      <c r="D60" s="7"/>
      <c r="E60" s="7"/>
      <c r="F60" s="7"/>
      <c r="G60" s="7"/>
      <c r="H60" s="7"/>
      <c r="I60" s="7"/>
      <c r="J60" s="7"/>
      <c r="K60" s="7"/>
      <c r="L60" s="7">
        <f>SUM(C60:J60)</f>
        <v>0</v>
      </c>
    </row>
    <row r="61" spans="1:12" s="8" customFormat="1" ht="23.25" customHeight="1" hidden="1">
      <c r="A61" s="6" t="s">
        <v>8</v>
      </c>
      <c r="B61" s="27"/>
      <c r="C61" s="7"/>
      <c r="D61" s="7"/>
      <c r="E61" s="7"/>
      <c r="F61" s="7"/>
      <c r="G61" s="7"/>
      <c r="H61" s="7"/>
      <c r="I61" s="7"/>
      <c r="J61" s="7"/>
      <c r="K61" s="7"/>
      <c r="L61" s="7">
        <f>SUM(C61:J61)</f>
        <v>0</v>
      </c>
    </row>
    <row r="62" spans="1:12" s="8" customFormat="1" ht="26.25" customHeight="1" hidden="1">
      <c r="A62" s="6" t="s">
        <v>9</v>
      </c>
      <c r="B62" s="29"/>
      <c r="C62" s="7"/>
      <c r="D62" s="7"/>
      <c r="E62" s="7"/>
      <c r="F62" s="7"/>
      <c r="G62" s="7"/>
      <c r="H62" s="7"/>
      <c r="I62" s="7"/>
      <c r="J62" s="7"/>
      <c r="K62" s="7"/>
      <c r="L62" s="7">
        <f>SUM(C62:J62)</f>
        <v>0</v>
      </c>
    </row>
    <row r="63" spans="1:12" s="8" customFormat="1" ht="23.25" customHeight="1">
      <c r="A63" s="6" t="s">
        <v>8</v>
      </c>
      <c r="B63" s="55" t="s">
        <v>40</v>
      </c>
      <c r="C63" s="7"/>
      <c r="D63" s="7"/>
      <c r="E63" s="7"/>
      <c r="F63" s="7"/>
      <c r="G63" s="7"/>
      <c r="H63" s="7"/>
      <c r="I63" s="7"/>
      <c r="J63" s="23">
        <v>15150000</v>
      </c>
      <c r="K63" s="23"/>
      <c r="L63" s="23">
        <f>SUM(C63:K63)</f>
        <v>15150000</v>
      </c>
    </row>
    <row r="64" spans="1:12" s="8" customFormat="1" ht="23.25" customHeight="1">
      <c r="A64" s="6" t="s">
        <v>24</v>
      </c>
      <c r="B64" s="28"/>
      <c r="C64" s="7"/>
      <c r="D64" s="7"/>
      <c r="E64" s="7"/>
      <c r="F64" s="7"/>
      <c r="G64" s="7"/>
      <c r="H64" s="7"/>
      <c r="I64" s="7"/>
      <c r="J64" s="23">
        <v>10804053.11</v>
      </c>
      <c r="K64" s="23"/>
      <c r="L64" s="23">
        <f>SUM(C64:K64)</f>
        <v>10804053.11</v>
      </c>
    </row>
    <row r="65" spans="1:12" s="8" customFormat="1" ht="26.25" customHeight="1">
      <c r="A65" s="6" t="s">
        <v>25</v>
      </c>
      <c r="B65" s="29"/>
      <c r="C65" s="7"/>
      <c r="D65" s="7"/>
      <c r="E65" s="7"/>
      <c r="F65" s="7"/>
      <c r="G65" s="7"/>
      <c r="H65" s="7"/>
      <c r="I65" s="7"/>
      <c r="J65" s="23">
        <v>10804053.11</v>
      </c>
      <c r="K65" s="23"/>
      <c r="L65" s="23">
        <f>SUM(C65:J65)</f>
        <v>10804053.11</v>
      </c>
    </row>
    <row r="66" spans="1:12" s="2" customFormat="1" ht="22.5" customHeight="1">
      <c r="A66" s="42" t="s">
        <v>11</v>
      </c>
      <c r="B66" s="41"/>
      <c r="C66" s="1">
        <f>SUM(C59+C61+C63)</f>
        <v>0</v>
      </c>
      <c r="D66" s="1">
        <f aca="true" t="shared" si="12" ref="D66:L66">SUM(D59+D61+D63)</f>
        <v>0</v>
      </c>
      <c r="E66" s="1">
        <f t="shared" si="12"/>
        <v>0</v>
      </c>
      <c r="F66" s="1">
        <f t="shared" si="12"/>
        <v>0</v>
      </c>
      <c r="G66" s="1">
        <f t="shared" si="12"/>
        <v>0</v>
      </c>
      <c r="H66" s="1">
        <f t="shared" si="12"/>
        <v>0</v>
      </c>
      <c r="I66" s="1">
        <f t="shared" si="12"/>
        <v>0</v>
      </c>
      <c r="J66" s="11">
        <f t="shared" si="12"/>
        <v>15150000</v>
      </c>
      <c r="K66" s="11"/>
      <c r="L66" s="11">
        <f t="shared" si="12"/>
        <v>15150000</v>
      </c>
    </row>
    <row r="67" spans="1:12" s="2" customFormat="1" ht="22.5" customHeight="1">
      <c r="A67" s="17"/>
      <c r="B67" s="22" t="s">
        <v>34</v>
      </c>
      <c r="C67" s="1">
        <v>0</v>
      </c>
      <c r="D67" s="1">
        <v>0</v>
      </c>
      <c r="E67" s="1"/>
      <c r="F67" s="1">
        <v>0</v>
      </c>
      <c r="G67" s="1">
        <v>0</v>
      </c>
      <c r="H67" s="1">
        <v>0</v>
      </c>
      <c r="I67" s="1">
        <v>0</v>
      </c>
      <c r="J67" s="23">
        <v>10804053.11</v>
      </c>
      <c r="K67" s="11"/>
      <c r="L67" s="23">
        <f>SUM(C67:K67)</f>
        <v>10804053.11</v>
      </c>
    </row>
    <row r="68" spans="1:12" s="2" customFormat="1" ht="22.5" customHeight="1">
      <c r="A68" s="40" t="s">
        <v>35</v>
      </c>
      <c r="B68" s="41"/>
      <c r="C68" s="1">
        <f>SUM(C60+C62+C65)</f>
        <v>0</v>
      </c>
      <c r="D68" s="1">
        <f aca="true" t="shared" si="13" ref="D68:L68">SUM(D60+D62+D65)</f>
        <v>0</v>
      </c>
      <c r="E68" s="1">
        <f t="shared" si="13"/>
        <v>0</v>
      </c>
      <c r="F68" s="1">
        <f t="shared" si="13"/>
        <v>0</v>
      </c>
      <c r="G68" s="1">
        <f t="shared" si="13"/>
        <v>0</v>
      </c>
      <c r="H68" s="1">
        <f t="shared" si="13"/>
        <v>0</v>
      </c>
      <c r="I68" s="1">
        <f t="shared" si="13"/>
        <v>0</v>
      </c>
      <c r="J68" s="11">
        <f t="shared" si="13"/>
        <v>10804053.11</v>
      </c>
      <c r="K68" s="11"/>
      <c r="L68" s="11">
        <f t="shared" si="13"/>
        <v>10804053.11</v>
      </c>
    </row>
    <row r="69" spans="1:12" s="8" customFormat="1" ht="22.5" customHeight="1" hidden="1">
      <c r="A69" s="4" t="s">
        <v>14</v>
      </c>
      <c r="B69" s="48" t="s">
        <v>5</v>
      </c>
      <c r="C69" s="49"/>
      <c r="D69" s="49"/>
      <c r="E69" s="49"/>
      <c r="F69" s="49"/>
      <c r="G69" s="49"/>
      <c r="H69" s="49"/>
      <c r="I69" s="49"/>
      <c r="J69" s="49"/>
      <c r="K69" s="49"/>
      <c r="L69" s="50"/>
    </row>
    <row r="70" spans="1:12" s="8" customFormat="1" ht="25.5" customHeight="1" hidden="1">
      <c r="A70" s="6" t="s">
        <v>8</v>
      </c>
      <c r="B70" s="27"/>
      <c r="C70" s="7"/>
      <c r="D70" s="7"/>
      <c r="E70" s="7"/>
      <c r="F70" s="13"/>
      <c r="G70" s="13"/>
      <c r="H70" s="7"/>
      <c r="I70" s="7"/>
      <c r="J70" s="7"/>
      <c r="K70" s="7"/>
      <c r="L70" s="7">
        <f>SUM(C70:K70)</f>
        <v>0</v>
      </c>
    </row>
    <row r="71" spans="1:12" s="8" customFormat="1" ht="25.5" customHeight="1" hidden="1">
      <c r="A71" s="6" t="s">
        <v>9</v>
      </c>
      <c r="B71" s="29"/>
      <c r="C71" s="6"/>
      <c r="D71" s="6"/>
      <c r="E71" s="6"/>
      <c r="F71" s="6"/>
      <c r="G71" s="6"/>
      <c r="H71" s="6"/>
      <c r="I71" s="6"/>
      <c r="J71" s="6"/>
      <c r="K71" s="6"/>
      <c r="L71" s="6">
        <f>SUM(C71+D71+E71+F71+G71+H71+I71+J71)</f>
        <v>0</v>
      </c>
    </row>
    <row r="72" spans="1:12" s="8" customFormat="1" ht="25.5" customHeight="1">
      <c r="A72" s="21" t="s">
        <v>15</v>
      </c>
      <c r="B72" s="32" t="s">
        <v>10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</row>
    <row r="73" spans="1:12" ht="27" customHeight="1" hidden="1">
      <c r="A73" s="6" t="s">
        <v>8</v>
      </c>
      <c r="B73" s="27"/>
      <c r="C73" s="3"/>
      <c r="D73" s="3"/>
      <c r="E73" s="3"/>
      <c r="F73" s="3"/>
      <c r="G73" s="3"/>
      <c r="H73" s="3"/>
      <c r="I73" s="3"/>
      <c r="J73" s="3"/>
      <c r="K73" s="3"/>
      <c r="L73" s="1">
        <f>SUM(C73:K73)</f>
        <v>0</v>
      </c>
    </row>
    <row r="74" spans="1:12" ht="27" customHeight="1" hidden="1">
      <c r="A74" s="6" t="s">
        <v>9</v>
      </c>
      <c r="B74" s="29"/>
      <c r="C74" s="3"/>
      <c r="D74" s="3"/>
      <c r="E74" s="3"/>
      <c r="F74" s="3"/>
      <c r="G74" s="3"/>
      <c r="H74" s="3"/>
      <c r="I74" s="3"/>
      <c r="J74" s="3"/>
      <c r="K74" s="3"/>
      <c r="L74" s="3">
        <f>SUM(C74:J74)</f>
        <v>0</v>
      </c>
    </row>
    <row r="75" spans="1:12" s="8" customFormat="1" ht="26.25" customHeight="1" hidden="1">
      <c r="A75" s="6" t="s">
        <v>8</v>
      </c>
      <c r="B75" s="27"/>
      <c r="C75" s="7"/>
      <c r="D75" s="7"/>
      <c r="E75" s="7"/>
      <c r="F75" s="7"/>
      <c r="G75" s="7"/>
      <c r="H75" s="7"/>
      <c r="I75" s="7"/>
      <c r="J75" s="7"/>
      <c r="K75" s="3"/>
      <c r="L75" s="7">
        <f aca="true" t="shared" si="14" ref="L75:L89">SUM(C75:J75)</f>
        <v>0</v>
      </c>
    </row>
    <row r="76" spans="1:12" s="8" customFormat="1" ht="30" customHeight="1" hidden="1">
      <c r="A76" s="6" t="s">
        <v>9</v>
      </c>
      <c r="B76" s="29"/>
      <c r="C76" s="7"/>
      <c r="D76" s="7"/>
      <c r="E76" s="7"/>
      <c r="F76" s="7"/>
      <c r="G76" s="7"/>
      <c r="H76" s="7"/>
      <c r="I76" s="7"/>
      <c r="J76" s="7"/>
      <c r="K76" s="3"/>
      <c r="L76" s="7">
        <f t="shared" si="14"/>
        <v>0</v>
      </c>
    </row>
    <row r="77" spans="1:12" s="8" customFormat="1" ht="25.5" customHeight="1" hidden="1">
      <c r="A77" s="6" t="s">
        <v>8</v>
      </c>
      <c r="B77" s="27"/>
      <c r="C77" s="7"/>
      <c r="D77" s="7"/>
      <c r="E77" s="7"/>
      <c r="F77" s="7"/>
      <c r="G77" s="7"/>
      <c r="H77" s="7"/>
      <c r="I77" s="7"/>
      <c r="J77" s="7"/>
      <c r="K77" s="7"/>
      <c r="L77" s="7">
        <f>SUM(C77:K77)</f>
        <v>0</v>
      </c>
    </row>
    <row r="78" spans="1:12" s="8" customFormat="1" ht="30.75" customHeight="1" hidden="1">
      <c r="A78" s="6" t="s">
        <v>9</v>
      </c>
      <c r="B78" s="29"/>
      <c r="C78" s="7"/>
      <c r="D78" s="7"/>
      <c r="E78" s="7"/>
      <c r="F78" s="7"/>
      <c r="G78" s="7"/>
      <c r="H78" s="7"/>
      <c r="I78" s="7"/>
      <c r="J78" s="7"/>
      <c r="K78" s="7"/>
      <c r="L78" s="7">
        <f>SUM(C78:K78)</f>
        <v>0</v>
      </c>
    </row>
    <row r="79" spans="1:12" s="8" customFormat="1" ht="25.5" customHeight="1" hidden="1">
      <c r="A79" s="6" t="s">
        <v>8</v>
      </c>
      <c r="B79" s="27"/>
      <c r="C79" s="7"/>
      <c r="D79" s="7"/>
      <c r="E79" s="7"/>
      <c r="F79" s="7"/>
      <c r="G79" s="7"/>
      <c r="H79" s="7"/>
      <c r="I79" s="7"/>
      <c r="J79" s="7"/>
      <c r="K79" s="7"/>
      <c r="L79" s="7">
        <f t="shared" si="14"/>
        <v>0</v>
      </c>
    </row>
    <row r="80" spans="1:12" s="8" customFormat="1" ht="30.75" customHeight="1" hidden="1">
      <c r="A80" s="6" t="s">
        <v>9</v>
      </c>
      <c r="B80" s="29"/>
      <c r="C80" s="7"/>
      <c r="D80" s="7"/>
      <c r="E80" s="7"/>
      <c r="F80" s="7"/>
      <c r="G80" s="7"/>
      <c r="H80" s="7"/>
      <c r="I80" s="7"/>
      <c r="J80" s="7"/>
      <c r="K80" s="7"/>
      <c r="L80" s="7">
        <f t="shared" si="14"/>
        <v>0</v>
      </c>
    </row>
    <row r="81" spans="1:12" ht="30" customHeight="1">
      <c r="A81" s="6" t="s">
        <v>8</v>
      </c>
      <c r="B81" s="53" t="s">
        <v>39</v>
      </c>
      <c r="C81" s="9">
        <v>1348388</v>
      </c>
      <c r="D81" s="9">
        <v>847312</v>
      </c>
      <c r="E81" s="9"/>
      <c r="F81" s="3">
        <v>241324</v>
      </c>
      <c r="G81" s="3">
        <v>421276</v>
      </c>
      <c r="H81" s="3">
        <v>0</v>
      </c>
      <c r="I81" s="3">
        <v>0</v>
      </c>
      <c r="J81" s="3">
        <v>0</v>
      </c>
      <c r="K81" s="7"/>
      <c r="L81" s="1">
        <f t="shared" si="14"/>
        <v>2858300</v>
      </c>
    </row>
    <row r="82" spans="1:12" ht="30" customHeight="1">
      <c r="A82" s="6" t="s">
        <v>24</v>
      </c>
      <c r="B82" s="46"/>
      <c r="C82" s="9">
        <v>1191231</v>
      </c>
      <c r="D82" s="9">
        <v>371626.75</v>
      </c>
      <c r="E82" s="9"/>
      <c r="F82" s="3">
        <v>126786.59</v>
      </c>
      <c r="G82" s="3">
        <v>77060</v>
      </c>
      <c r="H82" s="3">
        <v>0</v>
      </c>
      <c r="I82" s="3">
        <v>0</v>
      </c>
      <c r="J82" s="3">
        <v>0</v>
      </c>
      <c r="K82" s="7"/>
      <c r="L82" s="1">
        <f>SUM(C82:J82)</f>
        <v>1766704.34</v>
      </c>
    </row>
    <row r="83" spans="1:12" ht="29.25" customHeight="1">
      <c r="A83" s="6" t="s">
        <v>25</v>
      </c>
      <c r="B83" s="47"/>
      <c r="C83" s="9">
        <v>1191231</v>
      </c>
      <c r="D83" s="9">
        <v>371626.75</v>
      </c>
      <c r="E83" s="3"/>
      <c r="F83" s="3">
        <v>126786.59</v>
      </c>
      <c r="G83" s="3">
        <v>77060</v>
      </c>
      <c r="H83" s="3">
        <v>0</v>
      </c>
      <c r="I83" s="3">
        <v>0</v>
      </c>
      <c r="J83" s="3">
        <v>0</v>
      </c>
      <c r="K83" s="7"/>
      <c r="L83" s="3">
        <f t="shared" si="14"/>
        <v>1766704.34</v>
      </c>
    </row>
    <row r="84" spans="1:12" ht="21.75" customHeight="1" hidden="1">
      <c r="A84" s="6" t="s">
        <v>8</v>
      </c>
      <c r="B84" s="53"/>
      <c r="C84" s="54"/>
      <c r="D84" s="54"/>
      <c r="E84" s="54"/>
      <c r="F84" s="54"/>
      <c r="G84" s="54">
        <v>0</v>
      </c>
      <c r="H84" s="54"/>
      <c r="I84" s="54"/>
      <c r="J84" s="54"/>
      <c r="K84" s="23"/>
      <c r="L84" s="11">
        <f t="shared" si="14"/>
        <v>0</v>
      </c>
    </row>
    <row r="85" spans="1:12" ht="25.5" customHeight="1" hidden="1">
      <c r="A85" s="6" t="s">
        <v>24</v>
      </c>
      <c r="B85" s="46"/>
      <c r="C85" s="54"/>
      <c r="D85" s="54"/>
      <c r="E85" s="54"/>
      <c r="F85" s="54"/>
      <c r="G85" s="54">
        <v>0</v>
      </c>
      <c r="H85" s="54"/>
      <c r="I85" s="54"/>
      <c r="J85" s="54"/>
      <c r="K85" s="23"/>
      <c r="L85" s="11">
        <f t="shared" si="14"/>
        <v>0</v>
      </c>
    </row>
    <row r="86" spans="1:12" ht="22.5" customHeight="1" hidden="1">
      <c r="A86" s="6" t="s">
        <v>25</v>
      </c>
      <c r="B86" s="47"/>
      <c r="C86" s="54"/>
      <c r="D86" s="54"/>
      <c r="E86" s="54"/>
      <c r="F86" s="54"/>
      <c r="G86" s="54">
        <v>0</v>
      </c>
      <c r="H86" s="54"/>
      <c r="I86" s="54"/>
      <c r="J86" s="54"/>
      <c r="K86" s="23"/>
      <c r="L86" s="54">
        <f t="shared" si="14"/>
        <v>0</v>
      </c>
    </row>
    <row r="87" spans="1:12" ht="23.25" customHeight="1">
      <c r="A87" s="6" t="s">
        <v>8</v>
      </c>
      <c r="B87" s="53" t="s">
        <v>38</v>
      </c>
      <c r="C87" s="3"/>
      <c r="D87" s="3"/>
      <c r="E87" s="3"/>
      <c r="F87" s="3"/>
      <c r="G87" s="3"/>
      <c r="H87" s="3"/>
      <c r="I87" s="3"/>
      <c r="J87" s="3">
        <v>87000</v>
      </c>
      <c r="K87" s="7"/>
      <c r="L87" s="1">
        <f t="shared" si="14"/>
        <v>87000</v>
      </c>
    </row>
    <row r="88" spans="1:12" ht="23.25" customHeight="1">
      <c r="A88" s="6" t="s">
        <v>24</v>
      </c>
      <c r="B88" s="46"/>
      <c r="C88" s="3"/>
      <c r="D88" s="3"/>
      <c r="E88" s="3"/>
      <c r="F88" s="3"/>
      <c r="G88" s="3"/>
      <c r="H88" s="3"/>
      <c r="I88" s="3"/>
      <c r="J88" s="3">
        <v>87000</v>
      </c>
      <c r="K88" s="7"/>
      <c r="L88" s="1">
        <f>SUM(C88:J88)</f>
        <v>87000</v>
      </c>
    </row>
    <row r="89" spans="1:12" ht="26.25" customHeight="1">
      <c r="A89" s="6" t="s">
        <v>25</v>
      </c>
      <c r="B89" s="47"/>
      <c r="C89" s="3"/>
      <c r="D89" s="3"/>
      <c r="E89" s="3"/>
      <c r="F89" s="3"/>
      <c r="G89" s="3"/>
      <c r="H89" s="3"/>
      <c r="I89" s="3"/>
      <c r="J89" s="3">
        <v>52200</v>
      </c>
      <c r="K89" s="7"/>
      <c r="L89" s="3">
        <f t="shared" si="14"/>
        <v>52200</v>
      </c>
    </row>
    <row r="90" spans="1:12" ht="22.5" customHeight="1">
      <c r="A90" s="42" t="s">
        <v>11</v>
      </c>
      <c r="B90" s="41"/>
      <c r="C90" s="3">
        <f>SUM(C81+C84+C87)</f>
        <v>1348388</v>
      </c>
      <c r="D90" s="3">
        <f aca="true" t="shared" si="15" ref="D90:J90">SUM(D81+D84+D87)</f>
        <v>847312</v>
      </c>
      <c r="E90" s="3">
        <f t="shared" si="15"/>
        <v>0</v>
      </c>
      <c r="F90" s="3">
        <f t="shared" si="15"/>
        <v>241324</v>
      </c>
      <c r="G90" s="3">
        <f t="shared" si="15"/>
        <v>421276</v>
      </c>
      <c r="H90" s="3">
        <f t="shared" si="15"/>
        <v>0</v>
      </c>
      <c r="I90" s="3">
        <f t="shared" si="15"/>
        <v>0</v>
      </c>
      <c r="J90" s="3">
        <f t="shared" si="15"/>
        <v>87000</v>
      </c>
      <c r="K90" s="3"/>
      <c r="L90" s="3">
        <f>SUM(C90:K90)</f>
        <v>2945300</v>
      </c>
    </row>
    <row r="91" spans="1:12" ht="22.5" customHeight="1">
      <c r="A91" s="17"/>
      <c r="B91" s="22" t="s">
        <v>34</v>
      </c>
      <c r="C91" s="3">
        <f>SUM(C82+C85+C88)</f>
        <v>1191231</v>
      </c>
      <c r="D91" s="3">
        <f aca="true" t="shared" si="16" ref="D91:J91">SUM(D82+D85+D88)</f>
        <v>371626.75</v>
      </c>
      <c r="E91" s="3">
        <f t="shared" si="16"/>
        <v>0</v>
      </c>
      <c r="F91" s="3">
        <f t="shared" si="16"/>
        <v>126786.59</v>
      </c>
      <c r="G91" s="3">
        <f t="shared" si="16"/>
        <v>77060</v>
      </c>
      <c r="H91" s="3">
        <f t="shared" si="16"/>
        <v>0</v>
      </c>
      <c r="I91" s="3">
        <f t="shared" si="16"/>
        <v>0</v>
      </c>
      <c r="J91" s="3">
        <f t="shared" si="16"/>
        <v>87000</v>
      </c>
      <c r="K91" s="3"/>
      <c r="L91" s="3">
        <f>SUM(C91:K91)</f>
        <v>1853704.34</v>
      </c>
    </row>
    <row r="92" spans="1:12" ht="23.25" customHeight="1">
      <c r="A92" s="40" t="s">
        <v>35</v>
      </c>
      <c r="B92" s="41"/>
      <c r="C92" s="3">
        <f>SUM(C83+C86+C89)</f>
        <v>1191231</v>
      </c>
      <c r="D92" s="3">
        <f aca="true" t="shared" si="17" ref="D92:J92">SUM(D83+D86+D89)</f>
        <v>371626.75</v>
      </c>
      <c r="E92" s="3">
        <f t="shared" si="17"/>
        <v>0</v>
      </c>
      <c r="F92" s="3">
        <f t="shared" si="17"/>
        <v>126786.59</v>
      </c>
      <c r="G92" s="3">
        <f t="shared" si="17"/>
        <v>77060</v>
      </c>
      <c r="H92" s="3">
        <f t="shared" si="17"/>
        <v>0</v>
      </c>
      <c r="I92" s="3">
        <f t="shared" si="17"/>
        <v>0</v>
      </c>
      <c r="J92" s="3">
        <f t="shared" si="17"/>
        <v>52200</v>
      </c>
      <c r="K92" s="3"/>
      <c r="L92" s="3">
        <f>SUM(C92:K92)</f>
        <v>1818904.34</v>
      </c>
    </row>
    <row r="94" ht="12.75">
      <c r="A94" s="20" t="s">
        <v>31</v>
      </c>
    </row>
  </sheetData>
  <sheetProtection/>
  <mergeCells count="46">
    <mergeCell ref="A15:B15"/>
    <mergeCell ref="B9:B11"/>
    <mergeCell ref="B12:B14"/>
    <mergeCell ref="A5:B5"/>
    <mergeCell ref="B81:B83"/>
    <mergeCell ref="B53:B54"/>
    <mergeCell ref="A55:B55"/>
    <mergeCell ref="B22:B24"/>
    <mergeCell ref="A90:B90"/>
    <mergeCell ref="B69:L69"/>
    <mergeCell ref="B79:B80"/>
    <mergeCell ref="B73:B74"/>
    <mergeCell ref="B77:B78"/>
    <mergeCell ref="A92:B92"/>
    <mergeCell ref="B70:B71"/>
    <mergeCell ref="B59:B60"/>
    <mergeCell ref="B84:B86"/>
    <mergeCell ref="B87:B89"/>
    <mergeCell ref="B25:B27"/>
    <mergeCell ref="B31:B33"/>
    <mergeCell ref="A17:B17"/>
    <mergeCell ref="B58:L58"/>
    <mergeCell ref="B75:B76"/>
    <mergeCell ref="B72:L72"/>
    <mergeCell ref="B37:L37"/>
    <mergeCell ref="B18:L18"/>
    <mergeCell ref="B19:B21"/>
    <mergeCell ref="A34:B34"/>
    <mergeCell ref="A68:B68"/>
    <mergeCell ref="A66:B66"/>
    <mergeCell ref="A57:B57"/>
    <mergeCell ref="B38:B40"/>
    <mergeCell ref="B44:B46"/>
    <mergeCell ref="B41:B43"/>
    <mergeCell ref="B47:B49"/>
    <mergeCell ref="B50:B52"/>
    <mergeCell ref="B61:B62"/>
    <mergeCell ref="B28:B30"/>
    <mergeCell ref="B63:B65"/>
    <mergeCell ref="A1:L1"/>
    <mergeCell ref="I2:L2"/>
    <mergeCell ref="B8:L8"/>
    <mergeCell ref="A4:B4"/>
    <mergeCell ref="A6:B6"/>
    <mergeCell ref="A7:L7"/>
    <mergeCell ref="A36:B36"/>
  </mergeCells>
  <printOptions horizontalCentered="1"/>
  <pageMargins left="0.2362204724409449" right="0.15748031496062992" top="0.5118110236220472" bottom="0.2362204724409449" header="0.511811023622047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Бух4</cp:lastModifiedBy>
  <cp:lastPrinted>2016-08-18T09:33:26Z</cp:lastPrinted>
  <dcterms:created xsi:type="dcterms:W3CDTF">1996-10-08T23:32:33Z</dcterms:created>
  <dcterms:modified xsi:type="dcterms:W3CDTF">2016-08-18T09:36:02Z</dcterms:modified>
  <cp:category/>
  <cp:version/>
  <cp:contentType/>
  <cp:contentStatus/>
</cp:coreProperties>
</file>