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Titles" localSheetId="0">'2017'!$8:$8</definedName>
    <definedName name="_xlnm.Print_Area" localSheetId="0">'2017'!$A$1:$F$81</definedName>
  </definedNames>
  <calcPr fullCalcOnLoad="1"/>
</workbook>
</file>

<file path=xl/sharedStrings.xml><?xml version="1.0" encoding="utf-8"?>
<sst xmlns="http://schemas.openxmlformats.org/spreadsheetml/2006/main" count="154" uniqueCount="132">
  <si>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</si>
  <si>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</si>
  <si>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</si>
  <si>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</si>
  <si>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</si>
  <si>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</si>
  <si>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</si>
  <si>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                                       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</si>
  <si>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2017 год</t>
  </si>
  <si>
    <t>Отдел образования ВГО</t>
  </si>
  <si>
    <t>Администрация ВГО</t>
  </si>
  <si>
    <t>№ п/п</t>
  </si>
  <si>
    <t>0104;3441311000;240</t>
  </si>
  <si>
    <t>0104;3441311000;120</t>
  </si>
  <si>
    <t>Приложение 2</t>
  </si>
  <si>
    <t>0107;7000810000;240</t>
  </si>
  <si>
    <t>0309;3510112000;240</t>
  </si>
  <si>
    <t>0310;3520312000;240</t>
  </si>
  <si>
    <t>0501;1210114000;240</t>
  </si>
  <si>
    <t>0113;3420210000;240</t>
  </si>
  <si>
    <t>0113;3441410000;850</t>
  </si>
  <si>
    <t>0113;3410110000;240</t>
  </si>
  <si>
    <t>0410;3631115000;240</t>
  </si>
  <si>
    <t>0113;3441410000;240</t>
  </si>
  <si>
    <t>0104;3441311000;850</t>
  </si>
  <si>
    <t>0909;0620213000;240</t>
  </si>
  <si>
    <t>0909;0640413000;240</t>
  </si>
  <si>
    <t>0203;3540651180;120</t>
  </si>
  <si>
    <t>0203;3540651180;240</t>
  </si>
  <si>
    <t>1003;0520417000;310</t>
  </si>
  <si>
    <t>1006;0510113000;240</t>
  </si>
  <si>
    <t>0502;3810114000;810</t>
  </si>
  <si>
    <t>0503;3861414000;240</t>
  </si>
  <si>
    <t>0503;3710214000;240</t>
  </si>
  <si>
    <t>0309;3510212000;110</t>
  </si>
  <si>
    <t>0309;3510212000;240</t>
  </si>
  <si>
    <t>0409;3620715000;240</t>
  </si>
  <si>
    <t>0409;3620815000;240</t>
  </si>
  <si>
    <t>0409;36208S4Г00;240</t>
  </si>
  <si>
    <t>0501;1210214000;810</t>
  </si>
  <si>
    <t>0501;1220414000;240</t>
  </si>
  <si>
    <t>0505;3871514000;110</t>
  </si>
  <si>
    <t>0102;3441221000;120</t>
  </si>
  <si>
    <t>0501;3830514000;410</t>
  </si>
  <si>
    <t>0503;3861214000;240</t>
  </si>
  <si>
    <t>0502;3810114000;240</t>
  </si>
  <si>
    <t xml:space="preserve">     </t>
  </si>
  <si>
    <t>0113;7000610000;240</t>
  </si>
  <si>
    <t>0701;4310213000;610</t>
  </si>
  <si>
    <t>0702;4320513000;620</t>
  </si>
  <si>
    <t>0703;4330613000;610</t>
  </si>
  <si>
    <t>0707;4330913000;610</t>
  </si>
  <si>
    <t>0709;4352111000;120</t>
  </si>
  <si>
    <t>0709;4352213000;110</t>
  </si>
  <si>
    <t>0709;4352213000;240</t>
  </si>
  <si>
    <t>0701;4342813000;610</t>
  </si>
  <si>
    <t>0703;4342913000;610</t>
  </si>
  <si>
    <t>0502;3810114000;410</t>
  </si>
  <si>
    <t>Дума ВГО</t>
  </si>
  <si>
    <t xml:space="preserve">Обеспечение пожарной безопасности; Мероприятия по пожарной безопасности; Иные закупки товаров, работ и услуг для обеспечения государственных (муниципальных) нужд       
</t>
  </si>
  <si>
    <t xml:space="preserve">Другие общегосударственные вопросы; Разработка презентационных материалов Волчанского городского округа; Иные закупки товаров, работ и услуг для обеспечения государственных (муниципальных) нужд       </t>
  </si>
  <si>
    <t xml:space="preserve">Другие общегосударственные вопросы; Выполнение других обязательств муниципального образования; Иные закупки товаров, работ и услуг для обеспечения государственных (муниципальных) нужд       </t>
  </si>
  <si>
    <t>Другие общегосударственные вопросы; Выполнение других обязательств муниципального образования; Уплата налогов, сборов и иных платежей</t>
  </si>
  <si>
    <t xml:space="preserve">Другие общегосударственные вопросы; Координация реализации указа Президента РФ от 07.05.2012 года № 601 "Об основных направлениях совершенствования системы государственного управления"; Иные закупки товаров, работ и услуг для обеспечения государственных (муниципальных) нужд       </t>
  </si>
  <si>
    <t xml:space="preserve">Связь и информатика; Техническое сопровождение устройств криптографической защиты VipNet; Иные закупки товаров, работ и услуг для обеспечения государственных (муниципальных) нужд  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</si>
  <si>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</si>
  <si>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администраций; Обеспечение деятельности органов местного самоуправления (центральный аппарат); 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</si>
  <si>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администраций; Расходы на выплаты персоналу государственных (муниципальных) органов</t>
  </si>
  <si>
    <t xml:space="preserve">Другие вопросы в области здравоохранения; Мероприятия по предупреждению распространения туберкулеза на территории Волчанского городского округа на 2015 – 2018 годы; Иные закупки товаров, работ и услуг для обеспечения государственных (муниципальных) нужд       </t>
  </si>
  <si>
    <t xml:space="preserve">Другие вопросы в области здравоохранения; Мероприятия по формированию здорового образа жизни у населения Волчанского городского округа на 2015 – 2018 годы; Иные закупки товаров, работ и услуг для обеспечения государственных (муниципальных) нужд       </t>
  </si>
  <si>
    <t>Мобилизационная и вневойсковая подготовка; Осуществление первичного воинского учета на территориях, где отсутствуют военные комиссариаты; Расходы на выплаты персоналу государственных (муниципальных) органов</t>
  </si>
  <si>
    <t xml:space="preserve">Мобилизационная и вневойсковая подготовка; Осуществление первичного воинского учета на территориях, где отсутствуют военные комиссариаты; Иные закупки товаров, работ и услуг для обеспечения государственных (муниципальных) нужд       </t>
  </si>
  <si>
    <t>Социальное обеспечение населения; Материальная помощь отдельным категориям граждан; Публичные нормативные социальные выплаты гражданам</t>
  </si>
  <si>
    <t xml:space="preserve">Другие вопросы в области социальной политики; Социальная поддержка  общественных организаций на территории Волчанского городского округа; Иные закупки товаров, работ и услуг для обеспечения государственных (муниципальных) нужд     </t>
  </si>
  <si>
    <t>Коммунальное хозяйство; Развитие и модернизация систем коммунальной инфраструктуры теплоснабжения, водоснабжения и водоотведения;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</si>
  <si>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Благоустройство;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(клещей);  Иные закупки товаров, работ и услуг для обеспечения государственных (муниципальных) нужд     </t>
  </si>
  <si>
    <t xml:space="preserve">Благоустройство; Ликвидация несанкционированных свалок на территории городского округа;  Иные закупки товаров, работ и услуг для обеспечения государственных (муниципальных) нужд     </t>
  </si>
  <si>
    <t xml:space="preserve">Обеспечение проведения выборов и референдумов; Подготовка и проведение муниципальных выборов; Иные закупки товаров, работ и услуг для обеспечения государственных (муниципальных) нужд     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</si>
  <si>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оборона;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характера; Иные закупки товаров, работ и услуг для обеспечения государственных (муниципальных) нужд     </t>
  </si>
  <si>
    <t xml:space="preserve">Жилищное хозяйство; Взнос на капитальный ремонт общего имущества в многоквартирных домах; Иные закупки товаров, работ и услуг для обеспечения государственных (муниципальных) нужд     </t>
  </si>
  <si>
    <t xml:space="preserve">Другие общегосударственные вопросы; Исполнение судебных актов по обращению взыскания на средства бюджета Волчанского городского округа; Иные закупки товаров, работ и услуг для обеспечения государственных (муниципальных) нужд       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</si>
  <si>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оборона; Обеспечение деятельности единой дежурно-диспетчерской службы Волчанского городского округа; Иные закупки товаров, работ и услуг для обеспечения государственных (муниципальных) нужд       </t>
  </si>
  <si>
    <t>Защита населения и территории от последствий чрезвычайных ситуаций природного и техногенного характера, гражданская оборона; Обеспечение деятельности единой дежурно-диспетчерской службы Волчанского городского округа; Расходы на выплаты персоналу казенных учреждений</t>
  </si>
  <si>
    <t xml:space="preserve">Дорожное хозяйство (дорожные фонды); Капитальный ремонт и реконструкция автомобильных дорог; Иные закупки товаров, работ и услуг для обеспечения государственных (муниципальных) нужд       </t>
  </si>
  <si>
    <t xml:space="preserve">Дорожное хозяйство (дорожные фонды); Ремонт автомобильных дорог и искусственных сооружений, расположенных на них; Иные закупки товаров, работ и услуг для обеспечения государственных (муниципальных) нужд       </t>
  </si>
  <si>
    <t xml:space="preserve">Дорожное хозяйство (дорожные фонды); Ремонт автомобильных дорог и искусственных сооружений, расположенных на них (cофинансирование); Иные закупки товаров, работ и услуг для обеспечения государственных (муниципальных) нужд       </t>
  </si>
  <si>
    <t>Жилищное хозяйство; Капитальный ремонт общего имущества многоквартирных жилых домов на территории Волчанского городского округа;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</si>
  <si>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Жилищное хозяйство; Ремонт жилых помещений муниципального жилищного фонда; Иные закупки товаров, работ и услуг для обеспечения государственных (муниципальных) нужд     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</si>
  <si>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Расходы на выплаты персоналу казенных учреждений</t>
  </si>
  <si>
    <t>Функционирование высшего должностного лица субъекта Российской Федерации и муниципального образования; Содержание главы Волчанского городского округа; Расходы на выплаты персоналу государственных (муниципальных) органов</t>
  </si>
  <si>
    <t>Жилищное хозяйство; Формирование жилищного фонда для переселения граждан из жилых помещений, признанных непригодными для проживания; Бюджетные инвестиции</t>
  </si>
  <si>
    <t>Благоустройство; Комплексное благоустройство дворовых территорий; Иные закупки товаров, работ и услуг для обеспечения государственных (муниципальных) нужд</t>
  </si>
  <si>
    <t>Коммунальное хозяйство; Развитие и модернизация систем коммунальной инфраструктуры теплоснабжения, водоснабжения и водоотведения; Иные закупки товаров, работ и услуг для обеспечения государственных (муниципальных) нужд</t>
  </si>
  <si>
    <t>Коммунальное хозяйство; Развитие и модернизация систем коммунальной инфраструктуры теплоснабжения, водоснабжения и водоотведения; Бюджетные инвестиции</t>
  </si>
  <si>
    <t>Дошкольное образование;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образования; Субсидии бюджетным учреждениям</t>
  </si>
  <si>
    <t>Общее образование; Организация предоставления общего образования и создание условий для содержания детей в муниципальных общеобразовательных организациях; Субсидии автономным учреждениям</t>
  </si>
  <si>
    <t>Дополнительное образование детей; Организация и предоставление дополнительного образования детей в муниципальных организациях дополнительного образования; Субсидии бюджетным учреждениям</t>
  </si>
  <si>
    <t>Молодежная политика; Организация и обеспечение отдыха детей и подростков в муниципальных учреждениях, обеспечивающих отдых и оздоровление детей и подростков; Субсидии бюджетным учреждениям</t>
  </si>
  <si>
    <t>Другие вопросы в области образования; Обеспечение деятельности органов местного самоуправления (центральный аппарат); Расходы на выплаты персоналу государственных (муниципальных) органов</t>
  </si>
  <si>
    <t>Другие вопросы в области образования; Обеспечение деятельности централизованной бухгалтерии и информационно-методического центра; Расходы на выплаты персоналу казенных учреждений</t>
  </si>
  <si>
    <t>Другие вопросы в области образования; Обеспечение деятельности централизованной бухгалтерии и информационно-методического центра; Иные закупки товаров, работ и услуг для обеспечения государственных (муниципальных) нужд</t>
  </si>
  <si>
    <t>Дошкольное образование; Капитальный ремонт кровли муниципальных дошкольных образовательных учреждений; Субсидии бюджетным учреждениям</t>
  </si>
  <si>
    <t>Дополнительное образование детей; Капитальный ремонт помещений муниципальных организаций дополнительного образования; Субсидии бюджетным учреждениям</t>
  </si>
  <si>
    <t>1003;08101S9300;320</t>
  </si>
  <si>
    <t>Социальное обеспечение населения; Предоставление социальных выплат молодым семьям на приобретение (строительство) жилья (софинансирование); Социальные выплаты гражданам, кроме публичных нормативных социальных выплат</t>
  </si>
  <si>
    <t>0103;7000111000;120</t>
  </si>
  <si>
    <t>0103;7000111000;240</t>
  </si>
  <si>
    <t>0113;7000410000;240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</si>
  <si>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образований; Обеспечение деятельности органов местного самоуправления (центральный аппарат); 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</si>
  <si>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       </t>
  </si>
  <si>
    <t>0709;4352213000;850</t>
  </si>
  <si>
    <t>Другие вопросы в области образования; Обеспечение деятельности централизованной бухгалтерии и информационно-методического центра; Уплата налогов, сборов и иных платежей</t>
  </si>
  <si>
    <t>0113;7000610000;830</t>
  </si>
  <si>
    <t>Другие общегосударственные вопросы; Исполнение судебных актов по обращению взыскания на средства бюджета Волчанского городского округа; Исполнение судебных актов</t>
  </si>
  <si>
    <t>Контрольно-счетный орган ВГО</t>
  </si>
  <si>
    <t>0106;7000211000;120</t>
  </si>
  <si>
    <t>0106;7000711000;120</t>
  </si>
  <si>
    <t>0106;7000211000;240</t>
  </si>
  <si>
    <t>Финансовый отдел ВГО</t>
  </si>
  <si>
    <t>1301;2100110000;730</t>
  </si>
  <si>
    <t>0106;2100311000;120</t>
  </si>
  <si>
    <t>0106;2100311000;240</t>
  </si>
  <si>
    <t>Обеспечение деятельности финансовых, налоговых и таможенных органов и органов финансового (финансово-бюджетного) надзора; Обеспечение деятельности органов местного самоуправления (центральный аппарат); Расходы на выплаты персоналу государственных (муниципальных) органов</t>
  </si>
  <si>
    <t>Обеспечение деятельности финансовых, налоговых и таможенных органов и органов финансового (финансово-бюджетного) надзора; Председатель контрольно-счетного органа муниципального образования; Расходы на выплаты персоналу государственных (муниципальных) органов</t>
  </si>
  <si>
    <t xml:space="preserve">Обеспечение деятельности финансовых, налоговых и таможенных органов и органов финансового (финансово-бюджетного) надзора;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       </t>
  </si>
  <si>
    <t xml:space="preserve">Обслуживание государственного внутреннего и муниципального долга; Управление муниципальным долгом; Обслуживание муниципального долга </t>
  </si>
  <si>
    <t>0505;3871514000;240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</si>
  <si>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Иные закупки товаров, работ и услуг для обеспечения государственных (муниципальных) нужд</t>
  </si>
  <si>
    <t>0106;2100311000;850</t>
  </si>
  <si>
    <t>Обеспечение деятельности финансовых, налоговых и таможенных органов и органов финансового (финансово-бюджетного) надзора; Обеспечение деятельности органов местного самоуправления (центральный аппарат); Уплата налогов, сборов и иных платежей</t>
  </si>
  <si>
    <t>от 07.12.2017 г. № 90</t>
  </si>
  <si>
    <t xml:space="preserve"> к Решению Волчанской городской Думы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</si>
</sst>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4" fontId="1" fillId="0" borderId="12" xfId="0" applyNumberFormat="1" applyFont="1" applyBorder="1" applyAlignment="1" applyProtection="1">
      <alignment horizontal="center" vertical="top" wrapText="1"/>
      <protection hidden="1"/>
    </xf>
    <xf numFmtId="4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center" vertical="top" wrapText="1"/>
      <protection hidden="1"/>
    </xf>
    <xf numFmtId="180" fontId="1" fillId="0" borderId="12" xfId="0" applyNumberFormat="1" applyFont="1" applyFill="1" applyBorder="1" applyAlignment="1" applyProtection="1">
      <alignment horizontal="center" vertical="top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30" borderId="10" xfId="0" applyFont="1" applyFill="1" applyBorder="1" applyAlignment="1" applyProtection="1">
      <alignment horizontal="center" vertical="top" wrapText="1"/>
      <protection hidden="1"/>
    </xf>
    <xf numFmtId="0" fontId="1" fillId="0" borderId="13" xfId="0" applyFont="1" applyBorder="1" applyAlignment="1" applyProtection="1">
      <alignment horizontal="center" vertical="top"/>
      <protection hidden="1"/>
    </xf>
    <xf numFmtId="180" fontId="1" fillId="0" borderId="10" xfId="0" applyNumberFormat="1" applyFont="1" applyFill="1" applyBorder="1" applyAlignment="1" applyProtection="1">
      <alignment horizontal="center" vertical="top"/>
      <protection hidden="1"/>
    </xf>
    <xf numFmtId="180" fontId="1" fillId="0" borderId="10" xfId="0" applyNumberFormat="1" applyFont="1" applyBorder="1" applyAlignment="1" applyProtection="1">
      <alignment horizontal="center" vertical="top"/>
      <protection hidden="1"/>
    </xf>
    <xf numFmtId="0" fontId="1" fillId="0" borderId="14" xfId="0" applyFont="1" applyBorder="1" applyAlignment="1" applyProtection="1">
      <alignment horizontal="center" vertical="top" wrapText="1"/>
      <protection hidden="1"/>
    </xf>
    <xf numFmtId="180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3" xfId="0" applyFont="1" applyBorder="1" applyAlignment="1" applyProtection="1">
      <alignment horizontal="center" vertical="top" wrapText="1"/>
      <protection hidden="1"/>
    </xf>
    <xf numFmtId="180" fontId="2" fillId="0" borderId="10" xfId="0" applyNumberFormat="1" applyFont="1" applyBorder="1" applyAlignment="1" applyProtection="1">
      <alignment horizontal="left" vertical="top" wrapText="1"/>
      <protection hidden="1"/>
    </xf>
    <xf numFmtId="180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80" fontId="2" fillId="0" borderId="12" xfId="0" applyNumberFormat="1" applyFont="1" applyFill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top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180" fontId="1" fillId="30" borderId="12" xfId="0" applyNumberFormat="1" applyFont="1" applyFill="1" applyBorder="1" applyAlignment="1" applyProtection="1">
      <alignment horizontal="center" vertical="top"/>
      <protection hidden="1"/>
    </xf>
    <xf numFmtId="180" fontId="1" fillId="30" borderId="10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="81" zoomScaleNormal="66" zoomScaleSheetLayoutView="81" workbookViewId="0" topLeftCell="A1">
      <selection activeCell="F2" sqref="F2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6" t="s">
        <v>14</v>
      </c>
    </row>
    <row r="2" spans="5:6" ht="24" customHeight="1">
      <c r="E2" s="3"/>
      <c r="F2" s="26" t="s">
        <v>131</v>
      </c>
    </row>
    <row r="3" spans="5:6" ht="18.75" customHeight="1">
      <c r="E3" s="3"/>
      <c r="F3" s="26" t="s">
        <v>130</v>
      </c>
    </row>
    <row r="4" spans="5:6" ht="20.25" customHeight="1">
      <c r="E4" s="4"/>
      <c r="F4" s="4"/>
    </row>
    <row r="5" spans="1:6" ht="41.25" customHeight="1">
      <c r="A5" s="57" t="s">
        <v>8</v>
      </c>
      <c r="B5" s="57"/>
      <c r="C5" s="57"/>
      <c r="D5" s="57"/>
      <c r="E5" s="57"/>
      <c r="F5" s="57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11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31">
        <v>1</v>
      </c>
      <c r="B9" s="31">
        <v>901</v>
      </c>
      <c r="C9" s="33" t="s">
        <v>10</v>
      </c>
      <c r="D9" s="30"/>
      <c r="E9" s="35">
        <f>SUM(E10:E51)</f>
        <v>3207492</v>
      </c>
      <c r="F9" s="30"/>
    </row>
    <row r="10" spans="1:6" ht="59.25" customHeight="1">
      <c r="A10" s="31"/>
      <c r="B10" s="31"/>
      <c r="C10" s="33"/>
      <c r="D10" s="10" t="s">
        <v>17</v>
      </c>
      <c r="E10" s="28">
        <v>-9110</v>
      </c>
      <c r="F10" s="32" t="s">
        <v>59</v>
      </c>
    </row>
    <row r="11" spans="1:6" ht="72.75" customHeight="1">
      <c r="A11" s="31"/>
      <c r="B11" s="31"/>
      <c r="C11" s="33"/>
      <c r="D11" s="10" t="s">
        <v>19</v>
      </c>
      <c r="E11" s="34">
        <v>9110</v>
      </c>
      <c r="F11" s="32" t="s">
        <v>60</v>
      </c>
    </row>
    <row r="12" spans="1:6" ht="55.5" customHeight="1">
      <c r="A12" s="31"/>
      <c r="B12" s="31"/>
      <c r="C12" s="33"/>
      <c r="D12" s="10" t="s">
        <v>17</v>
      </c>
      <c r="E12" s="28">
        <v>-40890</v>
      </c>
      <c r="F12" s="32" t="s">
        <v>59</v>
      </c>
    </row>
    <row r="13" spans="1:6" ht="56.25">
      <c r="A13" s="31"/>
      <c r="B13" s="31"/>
      <c r="C13" s="33"/>
      <c r="D13" s="10" t="s">
        <v>20</v>
      </c>
      <c r="E13" s="28">
        <v>-12000</v>
      </c>
      <c r="F13" s="32" t="s">
        <v>62</v>
      </c>
    </row>
    <row r="14" spans="1:6" ht="94.5" customHeight="1">
      <c r="A14" s="31"/>
      <c r="B14" s="31"/>
      <c r="C14" s="33"/>
      <c r="D14" s="10" t="s">
        <v>21</v>
      </c>
      <c r="E14" s="28">
        <v>-8600</v>
      </c>
      <c r="F14" s="32" t="s">
        <v>63</v>
      </c>
    </row>
    <row r="15" spans="1:6" ht="54.75" customHeight="1">
      <c r="A15" s="31"/>
      <c r="B15" s="31"/>
      <c r="C15" s="33"/>
      <c r="D15" s="10" t="s">
        <v>22</v>
      </c>
      <c r="E15" s="28">
        <v>-23600</v>
      </c>
      <c r="F15" s="32" t="s">
        <v>64</v>
      </c>
    </row>
    <row r="16" spans="1:6" ht="72.75" customHeight="1">
      <c r="A16" s="31"/>
      <c r="B16" s="31"/>
      <c r="C16" s="33"/>
      <c r="D16" s="10" t="s">
        <v>23</v>
      </c>
      <c r="E16" s="28">
        <v>85090</v>
      </c>
      <c r="F16" s="32" t="s">
        <v>61</v>
      </c>
    </row>
    <row r="17" spans="1:6" ht="111" customHeight="1">
      <c r="A17" s="31"/>
      <c r="B17" s="31"/>
      <c r="C17" s="33"/>
      <c r="D17" s="10" t="s">
        <v>12</v>
      </c>
      <c r="E17" s="28">
        <f>-27000-70000-20000</f>
        <v>-117000</v>
      </c>
      <c r="F17" s="32" t="s">
        <v>65</v>
      </c>
    </row>
    <row r="18" spans="1:6" ht="92.25" customHeight="1">
      <c r="A18" s="31"/>
      <c r="B18" s="31"/>
      <c r="C18" s="33"/>
      <c r="D18" s="47" t="s">
        <v>24</v>
      </c>
      <c r="E18" s="28">
        <v>-4000</v>
      </c>
      <c r="F18" s="32" t="s">
        <v>66</v>
      </c>
    </row>
    <row r="19" spans="1:6" ht="75.75" customHeight="1">
      <c r="A19" s="31"/>
      <c r="B19" s="31"/>
      <c r="C19" s="33"/>
      <c r="D19" s="10" t="s">
        <v>13</v>
      </c>
      <c r="E19" s="28">
        <v>121000</v>
      </c>
      <c r="F19" s="32" t="s">
        <v>67</v>
      </c>
    </row>
    <row r="20" spans="1:6" ht="92.25" customHeight="1">
      <c r="A20" s="31"/>
      <c r="B20" s="31"/>
      <c r="C20" s="33"/>
      <c r="D20" s="47" t="s">
        <v>25</v>
      </c>
      <c r="E20" s="28">
        <v>-150</v>
      </c>
      <c r="F20" s="32" t="s">
        <v>68</v>
      </c>
    </row>
    <row r="21" spans="1:6" ht="90.75" customHeight="1">
      <c r="A21" s="31"/>
      <c r="B21" s="31"/>
      <c r="C21" s="33"/>
      <c r="D21" s="10" t="s">
        <v>26</v>
      </c>
      <c r="E21" s="28">
        <v>150</v>
      </c>
      <c r="F21" s="32" t="s">
        <v>69</v>
      </c>
    </row>
    <row r="22" spans="1:6" ht="75" customHeight="1">
      <c r="A22" s="31"/>
      <c r="B22" s="31"/>
      <c r="C22" s="33"/>
      <c r="D22" s="10" t="s">
        <v>27</v>
      </c>
      <c r="E22" s="28">
        <f>-9526.82-12235.81-4237.37</f>
        <v>-25999.999999999996</v>
      </c>
      <c r="F22" s="32" t="s">
        <v>70</v>
      </c>
    </row>
    <row r="23" spans="1:6" ht="75" customHeight="1">
      <c r="A23" s="31"/>
      <c r="B23" s="31"/>
      <c r="C23" s="33"/>
      <c r="D23" s="10" t="s">
        <v>28</v>
      </c>
      <c r="E23" s="28">
        <f>-5000+20200+10800</f>
        <v>26000</v>
      </c>
      <c r="F23" s="32" t="s">
        <v>71</v>
      </c>
    </row>
    <row r="24" spans="1:6" ht="56.25" customHeight="1">
      <c r="A24" s="31"/>
      <c r="B24" s="31"/>
      <c r="C24" s="33"/>
      <c r="D24" s="42" t="s">
        <v>29</v>
      </c>
      <c r="E24" s="28">
        <v>-5000</v>
      </c>
      <c r="F24" s="32" t="s">
        <v>72</v>
      </c>
    </row>
    <row r="25" spans="1:6" ht="75.75" customHeight="1">
      <c r="A25" s="31"/>
      <c r="B25" s="31"/>
      <c r="C25" s="33"/>
      <c r="D25" s="10" t="s">
        <v>30</v>
      </c>
      <c r="E25" s="46">
        <v>5000</v>
      </c>
      <c r="F25" s="32" t="s">
        <v>73</v>
      </c>
    </row>
    <row r="26" spans="1:6" ht="92.25" customHeight="1">
      <c r="A26" s="31"/>
      <c r="B26" s="31"/>
      <c r="C26" s="33"/>
      <c r="D26" s="10" t="s">
        <v>31</v>
      </c>
      <c r="E26" s="46">
        <v>-3329</v>
      </c>
      <c r="F26" s="32" t="s">
        <v>74</v>
      </c>
    </row>
    <row r="27" spans="1:6" ht="93" customHeight="1">
      <c r="A27" s="31"/>
      <c r="B27" s="31"/>
      <c r="C27" s="33"/>
      <c r="D27" s="10" t="s">
        <v>32</v>
      </c>
      <c r="E27" s="28">
        <f>-228</f>
        <v>-228</v>
      </c>
      <c r="F27" s="32" t="s">
        <v>75</v>
      </c>
    </row>
    <row r="28" spans="1:6" ht="57" customHeight="1">
      <c r="A28" s="31"/>
      <c r="B28" s="31"/>
      <c r="C28" s="48"/>
      <c r="D28" s="10" t="s">
        <v>33</v>
      </c>
      <c r="E28" s="28">
        <v>3557</v>
      </c>
      <c r="F28" s="32" t="s">
        <v>76</v>
      </c>
    </row>
    <row r="29" spans="1:6" ht="55.5" customHeight="1">
      <c r="A29" s="31"/>
      <c r="B29" s="31"/>
      <c r="C29" s="33"/>
      <c r="D29" s="10" t="s">
        <v>15</v>
      </c>
      <c r="E29" s="28">
        <v>-665967.76</v>
      </c>
      <c r="F29" s="32" t="s">
        <v>77</v>
      </c>
    </row>
    <row r="30" spans="1:6" ht="126.75" customHeight="1">
      <c r="A30" s="31"/>
      <c r="B30" s="31"/>
      <c r="C30" s="33"/>
      <c r="D30" s="10" t="s">
        <v>16</v>
      </c>
      <c r="E30" s="28">
        <v>-63510</v>
      </c>
      <c r="F30" s="32" t="s">
        <v>78</v>
      </c>
    </row>
    <row r="31" spans="1:6" ht="55.5" customHeight="1">
      <c r="A31" s="31"/>
      <c r="B31" s="31"/>
      <c r="C31" s="33"/>
      <c r="D31" s="10" t="s">
        <v>17</v>
      </c>
      <c r="E31" s="28">
        <v>-59200</v>
      </c>
      <c r="F31" s="32" t="s">
        <v>59</v>
      </c>
    </row>
    <row r="32" spans="1:6" ht="56.25" customHeight="1">
      <c r="A32" s="31"/>
      <c r="B32" s="31"/>
      <c r="C32" s="33"/>
      <c r="D32" s="10" t="s">
        <v>18</v>
      </c>
      <c r="E32" s="28">
        <v>-180000</v>
      </c>
      <c r="F32" s="32" t="s">
        <v>79</v>
      </c>
    </row>
    <row r="33" spans="1:6" ht="74.25" customHeight="1">
      <c r="A33" s="31" t="s">
        <v>46</v>
      </c>
      <c r="B33" s="31"/>
      <c r="C33" s="33"/>
      <c r="D33" s="10" t="s">
        <v>47</v>
      </c>
      <c r="E33" s="28">
        <v>-834137.25</v>
      </c>
      <c r="F33" s="32" t="s">
        <v>80</v>
      </c>
    </row>
    <row r="34" spans="1:6" ht="55.5" customHeight="1">
      <c r="A34" s="31"/>
      <c r="B34" s="31"/>
      <c r="C34" s="33"/>
      <c r="D34" s="10" t="s">
        <v>112</v>
      </c>
      <c r="E34" s="28">
        <v>-38226.71</v>
      </c>
      <c r="F34" s="32" t="s">
        <v>113</v>
      </c>
    </row>
    <row r="35" spans="1:6" ht="93.75" customHeight="1">
      <c r="A35" s="31"/>
      <c r="B35" s="31"/>
      <c r="C35" s="33"/>
      <c r="D35" s="10" t="s">
        <v>34</v>
      </c>
      <c r="E35" s="28">
        <f>-1000000-30000-180000</f>
        <v>-1210000</v>
      </c>
      <c r="F35" s="32" t="s">
        <v>82</v>
      </c>
    </row>
    <row r="36" spans="1:6" ht="112.5" customHeight="1">
      <c r="A36" s="31"/>
      <c r="B36" s="31"/>
      <c r="C36" s="33"/>
      <c r="D36" s="10" t="s">
        <v>35</v>
      </c>
      <c r="E36" s="28">
        <f>-35000-561837.67</f>
        <v>-596837.67</v>
      </c>
      <c r="F36" s="32" t="s">
        <v>81</v>
      </c>
    </row>
    <row r="37" spans="1:6" ht="55.5" customHeight="1">
      <c r="A37" s="31"/>
      <c r="B37" s="31"/>
      <c r="C37" s="33"/>
      <c r="D37" s="10" t="s">
        <v>36</v>
      </c>
      <c r="E37" s="28">
        <f>-19184.08-0.18</f>
        <v>-19184.260000000002</v>
      </c>
      <c r="F37" s="32" t="s">
        <v>83</v>
      </c>
    </row>
    <row r="38" spans="1:6" ht="71.25" customHeight="1">
      <c r="A38" s="31"/>
      <c r="B38" s="31"/>
      <c r="C38" s="33"/>
      <c r="D38" s="10" t="s">
        <v>37</v>
      </c>
      <c r="E38" s="28">
        <f>-168970.26</f>
        <v>-168970.26</v>
      </c>
      <c r="F38" s="32" t="s">
        <v>84</v>
      </c>
    </row>
    <row r="39" spans="1:6" ht="75" customHeight="1">
      <c r="A39" s="31"/>
      <c r="B39" s="31"/>
      <c r="C39" s="33"/>
      <c r="D39" s="10" t="s">
        <v>38</v>
      </c>
      <c r="E39" s="28">
        <v>-3028.11</v>
      </c>
      <c r="F39" s="32" t="s">
        <v>85</v>
      </c>
    </row>
    <row r="40" spans="1:6" ht="94.5" customHeight="1">
      <c r="A40" s="31"/>
      <c r="B40" s="31"/>
      <c r="C40" s="33"/>
      <c r="D40" s="10" t="s">
        <v>39</v>
      </c>
      <c r="E40" s="28">
        <v>-1800000</v>
      </c>
      <c r="F40" s="32" t="s">
        <v>86</v>
      </c>
    </row>
    <row r="41" spans="1:6" ht="56.25" customHeight="1">
      <c r="A41" s="31"/>
      <c r="B41" s="31"/>
      <c r="C41" s="33"/>
      <c r="D41" s="10" t="s">
        <v>40</v>
      </c>
      <c r="E41" s="28">
        <v>-239286.34</v>
      </c>
      <c r="F41" s="32" t="s">
        <v>87</v>
      </c>
    </row>
    <row r="42" spans="1:6" ht="96.75" customHeight="1">
      <c r="A42" s="31"/>
      <c r="B42" s="31"/>
      <c r="C42" s="33"/>
      <c r="D42" s="10" t="s">
        <v>32</v>
      </c>
      <c r="E42" s="28">
        <f>-14374.83+228</f>
        <v>-14146.83</v>
      </c>
      <c r="F42" s="32" t="s">
        <v>75</v>
      </c>
    </row>
    <row r="43" spans="1:6" ht="75" customHeight="1">
      <c r="A43" s="31"/>
      <c r="B43" s="31"/>
      <c r="C43" s="48"/>
      <c r="D43" s="10" t="s">
        <v>41</v>
      </c>
      <c r="E43" s="28">
        <v>-280000</v>
      </c>
      <c r="F43" s="32" t="s">
        <v>88</v>
      </c>
    </row>
    <row r="44" spans="1:6" ht="75" customHeight="1">
      <c r="A44" s="31"/>
      <c r="B44" s="31"/>
      <c r="C44" s="48"/>
      <c r="D44" s="10" t="s">
        <v>103</v>
      </c>
      <c r="E44" s="28">
        <v>-62500</v>
      </c>
      <c r="F44" s="32" t="s">
        <v>104</v>
      </c>
    </row>
    <row r="45" spans="1:6" ht="75" customHeight="1">
      <c r="A45" s="31"/>
      <c r="B45" s="31"/>
      <c r="C45" s="33"/>
      <c r="D45" s="10" t="s">
        <v>42</v>
      </c>
      <c r="E45" s="46">
        <v>145000</v>
      </c>
      <c r="F45" s="32" t="s">
        <v>89</v>
      </c>
    </row>
    <row r="46" spans="1:6" ht="75" customHeight="1">
      <c r="A46" s="31"/>
      <c r="B46" s="31"/>
      <c r="C46" s="33"/>
      <c r="D46" s="10" t="s">
        <v>13</v>
      </c>
      <c r="E46" s="46">
        <v>438000</v>
      </c>
      <c r="F46" s="32" t="s">
        <v>67</v>
      </c>
    </row>
    <row r="47" spans="1:6" ht="55.5" customHeight="1">
      <c r="A47" s="31"/>
      <c r="B47" s="31"/>
      <c r="C47" s="33"/>
      <c r="D47" s="10" t="s">
        <v>43</v>
      </c>
      <c r="E47" s="46">
        <v>220000</v>
      </c>
      <c r="F47" s="32" t="s">
        <v>90</v>
      </c>
    </row>
    <row r="48" spans="1:6" ht="54.75" customHeight="1">
      <c r="A48" s="31"/>
      <c r="B48" s="31"/>
      <c r="C48" s="33"/>
      <c r="D48" s="10" t="s">
        <v>44</v>
      </c>
      <c r="E48" s="28">
        <f>210000+19914</f>
        <v>229914</v>
      </c>
      <c r="F48" s="32" t="s">
        <v>91</v>
      </c>
    </row>
    <row r="49" spans="1:6" ht="75" customHeight="1">
      <c r="A49" s="31"/>
      <c r="B49" s="31"/>
      <c r="C49" s="33"/>
      <c r="D49" s="10" t="s">
        <v>45</v>
      </c>
      <c r="E49" s="28">
        <f>163110+113590+30000</f>
        <v>306700</v>
      </c>
      <c r="F49" s="32" t="s">
        <v>92</v>
      </c>
    </row>
    <row r="50" spans="1:6" ht="55.5" customHeight="1">
      <c r="A50" s="31"/>
      <c r="B50" s="31"/>
      <c r="C50" s="48"/>
      <c r="D50" s="10" t="s">
        <v>57</v>
      </c>
      <c r="E50" s="55">
        <f>9111281.18+62500-47000-10000-2000-18000-3000-1055907.99</f>
        <v>8037873.1899999995</v>
      </c>
      <c r="F50" s="32" t="s">
        <v>93</v>
      </c>
    </row>
    <row r="51" spans="1:6" ht="74.25" customHeight="1">
      <c r="A51" s="31"/>
      <c r="B51" s="31"/>
      <c r="C51" s="48"/>
      <c r="D51" s="10" t="s">
        <v>126</v>
      </c>
      <c r="E51" s="28">
        <f>47000+18000</f>
        <v>65000</v>
      </c>
      <c r="F51" s="32" t="s">
        <v>127</v>
      </c>
    </row>
    <row r="52" spans="1:6" ht="24" customHeight="1">
      <c r="A52" s="36">
        <v>2</v>
      </c>
      <c r="B52" s="36">
        <v>906</v>
      </c>
      <c r="C52" s="9" t="s">
        <v>9</v>
      </c>
      <c r="D52" s="10"/>
      <c r="E52" s="27">
        <f>SUM(E53:E67)</f>
        <v>-3207492</v>
      </c>
      <c r="F52" s="32"/>
    </row>
    <row r="53" spans="1:6" ht="93" customHeight="1">
      <c r="A53" s="36"/>
      <c r="B53" s="36"/>
      <c r="C53" s="9"/>
      <c r="D53" s="49" t="s">
        <v>48</v>
      </c>
      <c r="E53" s="28">
        <v>-188800</v>
      </c>
      <c r="F53" s="32" t="s">
        <v>94</v>
      </c>
    </row>
    <row r="54" spans="1:6" ht="76.5" customHeight="1">
      <c r="A54" s="36"/>
      <c r="B54" s="36"/>
      <c r="C54" s="9"/>
      <c r="D54" s="49" t="s">
        <v>49</v>
      </c>
      <c r="E54" s="28">
        <v>125000</v>
      </c>
      <c r="F54" s="32" t="s">
        <v>95</v>
      </c>
    </row>
    <row r="55" spans="1:6" ht="57.75" customHeight="1">
      <c r="A55" s="36"/>
      <c r="B55" s="36"/>
      <c r="C55" s="9"/>
      <c r="D55" s="49" t="s">
        <v>50</v>
      </c>
      <c r="E55" s="28">
        <v>137800</v>
      </c>
      <c r="F55" s="32" t="s">
        <v>96</v>
      </c>
    </row>
    <row r="56" spans="1:6" ht="75" customHeight="1">
      <c r="A56" s="36"/>
      <c r="B56" s="36"/>
      <c r="C56" s="9"/>
      <c r="D56" s="49" t="s">
        <v>51</v>
      </c>
      <c r="E56" s="28">
        <v>-62600</v>
      </c>
      <c r="F56" s="32" t="s">
        <v>97</v>
      </c>
    </row>
    <row r="57" spans="1:6" ht="58.5" customHeight="1">
      <c r="A57" s="36"/>
      <c r="B57" s="36"/>
      <c r="C57" s="9"/>
      <c r="D57" s="49" t="s">
        <v>52</v>
      </c>
      <c r="E57" s="28">
        <f>-39400-9000-55000</f>
        <v>-103400</v>
      </c>
      <c r="F57" s="32" t="s">
        <v>98</v>
      </c>
    </row>
    <row r="58" spans="1:6" ht="57" customHeight="1">
      <c r="A58" s="36"/>
      <c r="B58" s="36"/>
      <c r="C58" s="9"/>
      <c r="D58" s="49" t="s">
        <v>53</v>
      </c>
      <c r="E58" s="28">
        <f>70910-20000+78790</f>
        <v>129700</v>
      </c>
      <c r="F58" s="32" t="s">
        <v>99</v>
      </c>
    </row>
    <row r="59" spans="1:6" ht="78" customHeight="1">
      <c r="A59" s="36"/>
      <c r="B59" s="36"/>
      <c r="C59" s="50"/>
      <c r="D59" s="49" t="s">
        <v>54</v>
      </c>
      <c r="E59" s="28">
        <v>-37700</v>
      </c>
      <c r="F59" s="32" t="s">
        <v>100</v>
      </c>
    </row>
    <row r="60" spans="1:6" ht="78" customHeight="1">
      <c r="A60" s="36"/>
      <c r="B60" s="36"/>
      <c r="C60" s="50"/>
      <c r="D60" s="49" t="s">
        <v>54</v>
      </c>
      <c r="E60" s="28">
        <v>-1000</v>
      </c>
      <c r="F60" s="32" t="s">
        <v>100</v>
      </c>
    </row>
    <row r="61" spans="1:6" ht="54.75" customHeight="1">
      <c r="A61" s="36"/>
      <c r="B61" s="36"/>
      <c r="C61" s="50"/>
      <c r="D61" s="49" t="s">
        <v>110</v>
      </c>
      <c r="E61" s="28">
        <v>1000</v>
      </c>
      <c r="F61" s="32" t="s">
        <v>111</v>
      </c>
    </row>
    <row r="62" spans="1:6" ht="78" customHeight="1">
      <c r="A62" s="36"/>
      <c r="B62" s="36"/>
      <c r="C62" s="50"/>
      <c r="D62" s="49" t="s">
        <v>51</v>
      </c>
      <c r="E62" s="28">
        <v>-10000</v>
      </c>
      <c r="F62" s="32" t="s">
        <v>97</v>
      </c>
    </row>
    <row r="63" spans="1:6" ht="57" customHeight="1">
      <c r="A63" s="36"/>
      <c r="B63" s="36"/>
      <c r="C63" s="50"/>
      <c r="D63" s="49" t="s">
        <v>50</v>
      </c>
      <c r="E63" s="28">
        <v>10000</v>
      </c>
      <c r="F63" s="32" t="s">
        <v>96</v>
      </c>
    </row>
    <row r="64" spans="1:6" ht="54.75" customHeight="1">
      <c r="A64" s="36"/>
      <c r="B64" s="36"/>
      <c r="C64" s="9"/>
      <c r="D64" s="49" t="s">
        <v>55</v>
      </c>
      <c r="E64" s="55">
        <v>-3000000</v>
      </c>
      <c r="F64" s="32" t="s">
        <v>101</v>
      </c>
    </row>
    <row r="65" spans="1:6" ht="55.5" customHeight="1">
      <c r="A65" s="31"/>
      <c r="B65" s="37"/>
      <c r="C65" s="51"/>
      <c r="D65" s="44" t="s">
        <v>56</v>
      </c>
      <c r="E65" s="56">
        <v>-852682</v>
      </c>
      <c r="F65" s="32" t="s">
        <v>102</v>
      </c>
    </row>
    <row r="66" spans="1:6" ht="57" customHeight="1">
      <c r="A66" s="31"/>
      <c r="B66" s="37"/>
      <c r="C66" s="38"/>
      <c r="D66" s="39" t="s">
        <v>48</v>
      </c>
      <c r="E66" s="55">
        <f>582000-67000</f>
        <v>515000</v>
      </c>
      <c r="F66" s="32" t="s">
        <v>94</v>
      </c>
    </row>
    <row r="67" spans="1:6" ht="56.25" customHeight="1">
      <c r="A67" s="31"/>
      <c r="B67" s="37"/>
      <c r="C67" s="38"/>
      <c r="D67" s="49" t="s">
        <v>50</v>
      </c>
      <c r="E67" s="40">
        <v>130190</v>
      </c>
      <c r="F67" s="32" t="s">
        <v>96</v>
      </c>
    </row>
    <row r="68" spans="1:6" ht="18.75">
      <c r="A68" s="31">
        <v>3</v>
      </c>
      <c r="B68" s="37">
        <v>912</v>
      </c>
      <c r="C68" s="51" t="s">
        <v>58</v>
      </c>
      <c r="D68" s="49"/>
      <c r="E68" s="52">
        <f>E69+E70+E71</f>
        <v>0</v>
      </c>
      <c r="F68" s="41"/>
    </row>
    <row r="69" spans="1:6" ht="95.25" customHeight="1">
      <c r="A69" s="31"/>
      <c r="B69" s="37"/>
      <c r="C69" s="51"/>
      <c r="D69" s="49" t="s">
        <v>105</v>
      </c>
      <c r="E69" s="40">
        <f>1000+300</f>
        <v>1300</v>
      </c>
      <c r="F69" s="41" t="s">
        <v>108</v>
      </c>
    </row>
    <row r="70" spans="1:6" ht="111" customHeight="1">
      <c r="A70" s="31"/>
      <c r="B70" s="37"/>
      <c r="C70" s="51"/>
      <c r="D70" s="10" t="s">
        <v>106</v>
      </c>
      <c r="E70" s="45">
        <v>9700</v>
      </c>
      <c r="F70" s="41" t="s">
        <v>109</v>
      </c>
    </row>
    <row r="71" spans="1:6" ht="72.75" customHeight="1">
      <c r="A71" s="31"/>
      <c r="B71" s="37"/>
      <c r="C71" s="51"/>
      <c r="D71" s="43" t="s">
        <v>107</v>
      </c>
      <c r="E71" s="45">
        <v>-11000</v>
      </c>
      <c r="F71" s="41" t="s">
        <v>61</v>
      </c>
    </row>
    <row r="72" spans="1:6" ht="37.5">
      <c r="A72" s="36">
        <v>4</v>
      </c>
      <c r="B72" s="54">
        <v>913</v>
      </c>
      <c r="C72" s="51" t="s">
        <v>114</v>
      </c>
      <c r="D72" s="43"/>
      <c r="E72" s="53">
        <f>E73+E74+E75</f>
        <v>0</v>
      </c>
      <c r="F72" s="41"/>
    </row>
    <row r="73" spans="1:6" ht="94.5" customHeight="1">
      <c r="A73" s="31"/>
      <c r="B73" s="37"/>
      <c r="C73" s="51"/>
      <c r="D73" s="43" t="s">
        <v>115</v>
      </c>
      <c r="E73" s="45">
        <v>-3000</v>
      </c>
      <c r="F73" s="41" t="s">
        <v>122</v>
      </c>
    </row>
    <row r="74" spans="1:6" ht="95.25" customHeight="1">
      <c r="A74" s="31"/>
      <c r="B74" s="37"/>
      <c r="C74" s="51"/>
      <c r="D74" s="43" t="s">
        <v>116</v>
      </c>
      <c r="E74" s="45">
        <v>-5740</v>
      </c>
      <c r="F74" s="41" t="s">
        <v>123</v>
      </c>
    </row>
    <row r="75" spans="1:6" ht="91.5" customHeight="1">
      <c r="A75" s="31"/>
      <c r="B75" s="37"/>
      <c r="C75" s="51"/>
      <c r="D75" s="43" t="s">
        <v>117</v>
      </c>
      <c r="E75" s="45">
        <f>3000+5740</f>
        <v>8740</v>
      </c>
      <c r="F75" s="41" t="s">
        <v>124</v>
      </c>
    </row>
    <row r="76" spans="1:6" ht="18.75">
      <c r="A76" s="36">
        <v>5</v>
      </c>
      <c r="B76" s="54">
        <v>919</v>
      </c>
      <c r="C76" s="51" t="s">
        <v>118</v>
      </c>
      <c r="D76" s="43"/>
      <c r="E76" s="53">
        <f>SUM(E77:E80)</f>
        <v>0</v>
      </c>
      <c r="F76" s="41"/>
    </row>
    <row r="77" spans="1:6" ht="57" customHeight="1">
      <c r="A77" s="31"/>
      <c r="B77" s="37"/>
      <c r="C77" s="51"/>
      <c r="D77" s="43" t="s">
        <v>119</v>
      </c>
      <c r="E77" s="45">
        <v>-13000</v>
      </c>
      <c r="F77" s="41" t="s">
        <v>125</v>
      </c>
    </row>
    <row r="78" spans="1:6" ht="93" customHeight="1">
      <c r="A78" s="31"/>
      <c r="B78" s="37"/>
      <c r="C78" s="51"/>
      <c r="D78" s="43" t="s">
        <v>120</v>
      </c>
      <c r="E78" s="45">
        <v>-10000</v>
      </c>
      <c r="F78" s="41" t="s">
        <v>122</v>
      </c>
    </row>
    <row r="79" spans="1:6" ht="74.25" customHeight="1">
      <c r="A79" s="31"/>
      <c r="B79" s="37"/>
      <c r="C79" s="51"/>
      <c r="D79" s="43" t="s">
        <v>128</v>
      </c>
      <c r="E79" s="45">
        <v>-999</v>
      </c>
      <c r="F79" s="41" t="s">
        <v>129</v>
      </c>
    </row>
    <row r="80" spans="1:6" ht="92.25" customHeight="1">
      <c r="A80" s="31"/>
      <c r="B80" s="37"/>
      <c r="C80" s="51"/>
      <c r="D80" s="43" t="s">
        <v>121</v>
      </c>
      <c r="E80" s="45">
        <v>23999</v>
      </c>
      <c r="F80" s="41" t="s">
        <v>124</v>
      </c>
    </row>
    <row r="81" spans="1:9" ht="18.75">
      <c r="A81" s="11"/>
      <c r="B81" s="11"/>
      <c r="C81" s="12" t="s">
        <v>5</v>
      </c>
      <c r="D81" s="13"/>
      <c r="E81" s="29">
        <f>E9+E52+E68+E72+E76</f>
        <v>0</v>
      </c>
      <c r="F81" s="10"/>
      <c r="I81" s="1" t="s">
        <v>7</v>
      </c>
    </row>
    <row r="82" spans="1:6" ht="28.5" customHeight="1">
      <c r="A82" s="14"/>
      <c r="B82" s="14"/>
      <c r="C82" s="15"/>
      <c r="D82" s="16"/>
      <c r="E82" s="17"/>
      <c r="F82" s="18"/>
    </row>
    <row r="83" spans="1:6" ht="78.75" customHeight="1">
      <c r="A83" s="19"/>
      <c r="B83" s="19"/>
      <c r="C83" s="20"/>
      <c r="D83" s="21"/>
      <c r="E83" s="22"/>
      <c r="F83" s="23"/>
    </row>
    <row r="84" spans="1:6" ht="19.5" customHeight="1">
      <c r="A84" s="19"/>
      <c r="B84" s="19"/>
      <c r="C84" s="20"/>
      <c r="D84" s="21"/>
      <c r="E84" s="22"/>
      <c r="F84" s="23"/>
    </row>
    <row r="85" spans="1:6" ht="18.75">
      <c r="A85" s="19"/>
      <c r="B85" s="19"/>
      <c r="C85" s="20"/>
      <c r="D85" s="21"/>
      <c r="E85" s="22"/>
      <c r="F85" s="23"/>
    </row>
    <row r="86" spans="1:6" ht="18.75">
      <c r="A86" s="19"/>
      <c r="B86" s="19"/>
      <c r="C86" s="20"/>
      <c r="D86" s="21"/>
      <c r="E86" s="22"/>
      <c r="F86" s="23"/>
    </row>
    <row r="87" spans="1:6" ht="18.75">
      <c r="A87" s="19"/>
      <c r="B87" s="19"/>
      <c r="C87" s="20"/>
      <c r="D87" s="21"/>
      <c r="E87" s="22"/>
      <c r="F87" s="23" t="s">
        <v>6</v>
      </c>
    </row>
    <row r="88" spans="1:6" ht="18.75">
      <c r="A88" s="24"/>
      <c r="B88" s="24"/>
      <c r="C88" s="24"/>
      <c r="D88" s="25"/>
      <c r="E88" s="24"/>
      <c r="F88" s="24"/>
    </row>
    <row r="90" ht="18.75">
      <c r="F90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2017-12-08T03:34:34Z</cp:lastPrinted>
  <dcterms:created xsi:type="dcterms:W3CDTF">1996-10-08T23:32:33Z</dcterms:created>
  <dcterms:modified xsi:type="dcterms:W3CDTF">2017-12-08T03:34:40Z</dcterms:modified>
  <cp:category/>
  <cp:version/>
  <cp:contentType/>
  <cp:contentStatus/>
</cp:coreProperties>
</file>