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Titles" localSheetId="0">'2015'!$8:$8</definedName>
    <definedName name="_xlnm.Print_Area" localSheetId="0">'2015'!$A$1:$F$85</definedName>
  </definedNames>
  <calcPr fullCalcOnLoad="1"/>
</workbook>
</file>

<file path=xl/sharedStrings.xml><?xml version="1.0" encoding="utf-8"?>
<sst xmlns="http://schemas.openxmlformats.org/spreadsheetml/2006/main" count="161" uniqueCount="148">
  <si>
    <t>Отдел образования ВГО</t>
  </si>
  <si>
    <t>№пп</t>
  </si>
  <si>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</si>
  <si>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</si>
  <si>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</si>
  <si>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</si>
  <si>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</si>
  <si>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</si>
  <si>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</si>
  <si>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</si>
  <si>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</t>
  </si>
  <si>
    <t xml:space="preserve">                                        </t>
  </si>
  <si>
    <t xml:space="preserve">Приложение 1                                                                                           </t>
  </si>
  <si>
    <t>МКУК "КДЦ"</t>
  </si>
  <si>
    <t>0707;3901501;240</t>
  </si>
  <si>
    <t>0707;3901503;240</t>
  </si>
  <si>
    <t>0707;4101501;240</t>
  </si>
  <si>
    <t>0707;4331503;240</t>
  </si>
  <si>
    <t>0801;4011601;240</t>
  </si>
  <si>
    <t>0801;4011603;240</t>
  </si>
  <si>
    <t>0801;4011604;240</t>
  </si>
  <si>
    <t>0801;4011606;240</t>
  </si>
  <si>
    <t>0801;4031601;110</t>
  </si>
  <si>
    <t>0801;4031601;240</t>
  </si>
  <si>
    <t>0801;4031601;850</t>
  </si>
  <si>
    <t>0801;4031602;110</t>
  </si>
  <si>
    <t>0801;4031602;240</t>
  </si>
  <si>
    <t>0801;4031602;850</t>
  </si>
  <si>
    <t>0801;4031603;110</t>
  </si>
  <si>
    <t>0801;4031603;240</t>
  </si>
  <si>
    <t>0801;4031603;850</t>
  </si>
  <si>
    <t>0707;3901501;620</t>
  </si>
  <si>
    <t>0707;3901503;620</t>
  </si>
  <si>
    <t>0707;4101501;620</t>
  </si>
  <si>
    <t>0707;4331503;620</t>
  </si>
  <si>
    <t>0801;4011601;620</t>
  </si>
  <si>
    <t>0801;4011603;620</t>
  </si>
  <si>
    <t>0801;4011604;620</t>
  </si>
  <si>
    <t>0801;4011606;620</t>
  </si>
  <si>
    <t>0801;4031601;620</t>
  </si>
  <si>
    <t>0801;4031602;620</t>
  </si>
  <si>
    <t>0801;4031603;620</t>
  </si>
  <si>
    <t>от ________г. №</t>
  </si>
  <si>
    <t>0113;3441010;240</t>
  </si>
  <si>
    <t>0801;4021603;410</t>
  </si>
  <si>
    <t>0702;4621802;460</t>
  </si>
  <si>
    <t>1102;4621802;460</t>
  </si>
  <si>
    <t>0702;4624811;460</t>
  </si>
  <si>
    <t>1102;4624841;460</t>
  </si>
  <si>
    <t xml:space="preserve">Администрациия ВГО </t>
  </si>
  <si>
    <t>Молодежная политика и оздоровление детей; Приобретение оборудования и инвентаря для организаций, занимающихся патриотическим воспитанием и допризывной подготовкой молодежи к военной службе; Субсидии автономным учреждениям</t>
  </si>
  <si>
    <t>Молодежная политика и оздоровление детей; 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области; Субсидии автономным учреждениям</t>
  </si>
  <si>
    <t>Молодежная политика и оздоровление детей; Реализация мероприятий по работе с молодежью на территории Волчанского городского округа; Субсидии автономным учреждениям</t>
  </si>
  <si>
    <t>Молодежная политика и оздоровление детей; Организация занятости детей и подростков в каникулярное время; Субсидии автономным учреждениям</t>
  </si>
  <si>
    <t xml:space="preserve">Культура;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Интернет; Субсидии автономным учреждениям </t>
  </si>
  <si>
    <t xml:space="preserve">Культура; Укрепление и развитие материально-технической базы учреждения культуры; Субсидии автономным учреждениям </t>
  </si>
  <si>
    <t xml:space="preserve">Культура; Проведение работ по ремонту памятников, которые расположены на территории ВГО; Субсидии автономным учреждениям </t>
  </si>
  <si>
    <t xml:space="preserve">Культура; Обеспечение деятельности «Досугового центра»; Субсидии автономным учреждениям </t>
  </si>
  <si>
    <t xml:space="preserve">Культура; Обеспечение деятельности «Муниципального краеведческого музея»; Субсидии автономным учреждениям </t>
  </si>
  <si>
    <t xml:space="preserve">Культура; Обеспечение деятельности «Централизованной библиотечной системы»; Субсидии автономным учреждениям </t>
  </si>
  <si>
    <t>Другие общегосударственные вопросы; Выполнение других обязательств муниципального образования; Иные закупки товаров, работ и услуг для обеспечения государственных (муниципальных) нужд</t>
  </si>
  <si>
    <t>Культура; Подготовка проектно-сметной документации на строительство нового здания для размещения Библиотечно-музейного центра и детской музыкальной школы; Бюджетные инвестиции</t>
  </si>
  <si>
    <t>Культура;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культуры; Субсидии автономным учреждениям</t>
  </si>
  <si>
    <t xml:space="preserve">Общее образование; Реконструкция здания МБОУ ДОД ДЮСШ;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</si>
  <si>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 xml:space="preserve">Массовый спорт; Реконструкция здания МБОУ ДОД ДЮСШ;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</si>
  <si>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Молодежная политика и оздоровление детей; Приобретение оборудования и инвентаря для организаций, занимающихся патриотическим воспитанием и допризывной подготовкой молодежи к военной службе; Иные закупки товаров, работ и услуг для обеспечения государственных (муниципальных) нужд</t>
  </si>
  <si>
    <t>Молодежная политика и оздоровление детей; 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области; Иные закупки товаров, работ и услуг для обеспечения государственных (муниципальных) нужд</t>
  </si>
  <si>
    <t>Молодежная политика и оздоровление детей; Реализация мероприятий по работе с молодежью на территории Волчанского городского округа; Иные закупки товаров, работ и услуг для обеспечения государственных (муниципальных) нужд</t>
  </si>
  <si>
    <t>Молодежная политика и оздоровление детей; Организация занятости детей и подростков в каникулярное время; Иные закупки товаров, работ и услуг для обеспечения государственных (муниципальных) нужд</t>
  </si>
  <si>
    <t>Культура;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Интернет; Иные закупки товаров, работ и услуг для обеспечения государственных (муниципальных) нужд</t>
  </si>
  <si>
    <t>Культура; Укрепление и развитие материально-технической базы учреждения культуры; Иные закупки товаров, работ и услуг для обеспечения государственных (муниципальных) нужд</t>
  </si>
  <si>
    <t>Культура;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культуры; Иные закупки товаров, работ и услуг для обеспечения государственных (муниципальных) нужд</t>
  </si>
  <si>
    <t>Культура; Проведение работ по ремонту памятников, которые расположены на территории ВГО; Иные закупки товаров, работ и услуг для обеспечения государственных (муниципальных) нужд</t>
  </si>
  <si>
    <t>Культура; Обеспечение деятельности «Досугового центра»; Расходы на выплаты персоналу казенных учреждений</t>
  </si>
  <si>
    <t>Культура; Обеспечение деятельности «Досугового центра»; Иные закупки товаров, работ и услуг для обеспечения государственных (муниципальных) нужд</t>
  </si>
  <si>
    <t>Культура; Обеспечение деятельности «Досугового центра»; Уплата налогов, сборов и иных платежей</t>
  </si>
  <si>
    <t>Культура; Обеспечение деятельности «Муниципального краеведческого музея»; Расходы на выплаты персоналу казенных учреждений</t>
  </si>
  <si>
    <t>Культура; Обеспечение деятельности «Муниципального краеведческого музея»; Иные закупки товаров, работ и услуг для обеспечения государственных (муниципальных) нужд</t>
  </si>
  <si>
    <t>Культура; Обеспечение деятельности «Муниципального краеведческого музея»; Уплата налогов, сборов и иных платежей</t>
  </si>
  <si>
    <t>Культура; Обеспечение деятельности «Централизованной библиотечной системы»; Расходы на выплаты персоналу казенных учреждений</t>
  </si>
  <si>
    <t>Культура; Обеспечение деятельности «Централизованной библиотечной системы»; Иные закупки товаров, работ и услуг для обеспечения государственных (муниципальных) нужд</t>
  </si>
  <si>
    <t>Культура; Обеспечение деятельности «Централизованной библиотечной системы»; Уплата налогов, сборов и иных платежей</t>
  </si>
  <si>
    <t>0707;4331504;240</t>
  </si>
  <si>
    <t>0707;4331502;240</t>
  </si>
  <si>
    <t>Молодежная политика и оздоровление детей; Организация и обеспечение отдыха детей и подростков в муниципальных учреждениях, обеспечивающих отдых и оздоровление детей и подростков; Иные закупки товаров, работ и услуг для обеспечения государственных (муниципальных) нужд</t>
  </si>
  <si>
    <t>Молодежная политика и оздоровление детей; Организация отдыха детей в каникулярное время; Иные закупки товаров, работ и услуг для обеспечения государственных (муниципальных) нужд</t>
  </si>
  <si>
    <t>0707;4334560;320</t>
  </si>
  <si>
    <t>0707;4334560;620</t>
  </si>
  <si>
    <t>Молодежная политика и оздоровление детей; Организация отдыха детей в каникулярное время (средства областного бюджета); Социальные выплаты гражданам, кроме публичных нормативных социальных выплат</t>
  </si>
  <si>
    <t>Молодежная политика и оздоровление детей; Организация отдыха детей в каникулярное время (средства областного бюджета); Субсидии автономным учреждениям</t>
  </si>
  <si>
    <t>0707;4334560;110</t>
  </si>
  <si>
    <t>Молодежная политика и оздоровление детей; Организация отдыха детей в каникулярное время (средства областного бюджета); Расходы на выплаты персоналу казенных учреждений</t>
  </si>
  <si>
    <t>0707;4334560;240</t>
  </si>
  <si>
    <t>Молодежная политика и оздоровление детей; Организация отдыха детей в каникулярное время (средства областного бюджета); Иные закупки товаров, работ и услуг для обеспечения государственных (муниципальных) нужд</t>
  </si>
  <si>
    <t>0702;4341504;620</t>
  </si>
  <si>
    <t>Общее образование;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организации; Субсидии автономным учреждениям</t>
  </si>
  <si>
    <t>0707;3901502;240</t>
  </si>
  <si>
    <t>0709;4351501;240</t>
  </si>
  <si>
    <t>0707;3901503;320</t>
  </si>
  <si>
    <t>Молодежная политика и оздоровление детей; Организация и проведение 5-дневных учебных сборов по начальной подготовке для допризывной молодежи; Иные закупки товаров, работ и услуг для обеспечения государственных (муниципальных) нужд</t>
  </si>
  <si>
    <t>Другие вопросы в области образования; Обеспечение деятельности централизованной бухгалтерии и информационно-методического центра; Иные закупки товаров, работ и услуг для обеспечения государственных (муниципальных) нужд</t>
  </si>
  <si>
    <t>Молодежная политика и оздоровление детей; 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области; Социальные выплаты гражданам, кроме публичных нормативных социальных выплат</t>
  </si>
  <si>
    <t>Общее образование; Реконструкция здания МБОУ ДОД ДЮСШ (средства областного бюджета);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</si>
  <si>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Массовый спорт; Реконструкция здания МБОУ ДОД ДЮСШ (средства областного бюджета);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</si>
  <si>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0503;3861304;240</t>
  </si>
  <si>
    <t>0501;1211302;810</t>
  </si>
  <si>
    <t>0503;3861301;240</t>
  </si>
  <si>
    <t>0502;3811301;240</t>
  </si>
  <si>
    <t>0503;3861302;240</t>
  </si>
  <si>
    <t>0502;3811301;410</t>
  </si>
  <si>
    <t>0505;3831302;240</t>
  </si>
  <si>
    <t>0409;3621404;240</t>
  </si>
  <si>
    <t>Благоустройство;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(клещей); Иные закупки товаров, работ и услуг для обеспечения государственных (муниципальных) нужд</t>
  </si>
  <si>
    <t>Жилищное хозяйство; Предоставление субсидий из бюджета Волчанского городского округа на капитальный ремонт общего имущества многоквартирных жилых домов на территории Волчанского городского округа на 2015 год; Субсидии юридическим лицам (кроме некоммерческих организаций), индивидуальным предпринимателям, физическим лицам</t>
  </si>
  <si>
    <t>Благоустройство; Благоустройство территории городского округа; Иные закупки товаров, работ и услуг для обеспечения государственных (муниципальных) нужд</t>
  </si>
  <si>
    <t>Коммунальное хозяйство; Развитие и модернизация систем коммунальной инфраструктуры теплоснабжения, водоснабжения и водоотведения; Иные закупки товаров, работ и услуг для обеспечения государственных (муниципальных) нужд</t>
  </si>
  <si>
    <t>Благоустройство; Комплексное благоустройство дворовых территорий; Иные закупки товаров, работ и услуг для обеспечения государственных (муниципальных) нужд</t>
  </si>
  <si>
    <t>Коммунальное хозяйство; Развитие и модернизация систем коммунальной инфраструктуры теплоснабжения, водоснабжения и водоотведения; Бюджетные инвестиции</t>
  </si>
  <si>
    <t>Другие вопросы в области жилищно-коммунального хозяйства; Признание жилых домов  аварийными, подлежащих сносу и снос аварийных домов и хозяйственных построек; Иные закупки товаров, работ и услуг для обеспечения государственных (муниципальных) нужд</t>
  </si>
  <si>
    <t>Дорожное хозяйство; Комплекс работ по содержанию автомобильных дорог; Иные закупки товаров, работ и услуг для обеспечения государственных (муниципальных) нужд</t>
  </si>
  <si>
    <t>0801;4011602;620</t>
  </si>
  <si>
    <t>Культура; Проведение работ по ремонту памятников, которые расположены на территории ВГО; Субсидии автономным учреждениям</t>
  </si>
  <si>
    <t>Культура;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Интернет; Субсидии автономным учреждениям</t>
  </si>
  <si>
    <t>0409;3621403;240</t>
  </si>
  <si>
    <t>Дорожное хозяйство; Ремонт автомобильных дорог и искусственных сооружений, расположенных на них; Иные закупки товаров, работ и услуг для обеспечения государственных (муниципальных) нужд</t>
  </si>
  <si>
    <t>0113;0401601;240</t>
  </si>
  <si>
    <t>0113;0101110;240</t>
  </si>
  <si>
    <t>0310;3521202;630</t>
  </si>
  <si>
    <t>0501;1221301;240</t>
  </si>
  <si>
    <t>0104;3441001;850</t>
  </si>
  <si>
    <t>0113;3421106;240</t>
  </si>
  <si>
    <t>Другие общегосударственные вопросы; Осуществление муниципальных полномочий по хранению, комплектованию, учету и использованию архивных документов; Иные закупки товаров, работ и услуг для обеспечения государственных (муниципальных) нужд</t>
  </si>
  <si>
    <t>Другие общегосударственные вопросы; Мероприятия, направленные на развитие муниципальной службы; Иные закупки товаров, работ и услуг для обеспечения государственных (муниципальных) нужд</t>
  </si>
  <si>
    <t>Обеспечение пожарной безопасности; Предоставление субсидий добровольным пожарным добровольной пожарной охраны; Субсидии некоммерческим организациям (за исключением государственных (муниципальных)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</si>
  <si>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администраций; Обеспечение деятельности органов местного самоуправления (центральный аппарат); Уплата налогов, сборов и иных платежей</t>
  </si>
  <si>
    <t>Другие общегосударственные вопросы; Разработка презентационных материалов Волчанского городского округа; Иные закупки товаров, работ и услуг для обеспечения государственных (муниципальных) нужд</t>
  </si>
  <si>
    <t>0314;4521201;240</t>
  </si>
  <si>
    <t>Другие вопросы в области национальной безопасности и правоохранительной деятельности; Мероприятия по гармонизации межнациональных и этно – конфессиональных отношений и профилактике экстремизма на территории Волчанского городского округа; Иные закупки товаров, работ и услуг для обеспечения государственных (муниципальных) нужд</t>
  </si>
  <si>
    <t>Жилищное хозяйство; Содержание нераспределенных жилых помещений на территории Волчанского городского округа; Иные закупки товаров, работ и услуг для обеспечения государственных (муниципальных) нужд</t>
  </si>
  <si>
    <t>Финансовый отдел администрации ВГО</t>
  </si>
  <si>
    <t>0106;2101001;120</t>
  </si>
  <si>
    <t>0106;2101001;850</t>
  </si>
  <si>
    <t xml:space="preserve">Обеспечение деятельности финансовых, налоговых и таможенных органов и органов финансового (финансово-бюджетного) надзора; Обеспечение деятельности органов местного самоуправления (центральный аппарат); Расходы на выплаты персоналу государственных (муниципальных) органов  </t>
  </si>
  <si>
    <t>Обеспечение деятельности финансовых, налоговых и таможенных органов и органов финансового (финансово-бюджетного) надзора; Обеспечение деятельности органов местного самоуправления (центральный аппарат); Уплата налогов, сборов и иных платежей</t>
  </si>
  <si>
    <t>Дума ВГО</t>
  </si>
  <si>
    <t>0113;7001010;240</t>
  </si>
  <si>
    <t>0103;7001001;850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</si>
  <si>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образований; Обеспечение деятельности органов местного самоуправления (центральный аппарат); Уплата налогов, сборов и иных платежей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</si>
</sst>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" fillId="0" borderId="11" xfId="0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1" fillId="0" borderId="11" xfId="0" applyNumberFormat="1" applyFont="1" applyBorder="1" applyAlignment="1" applyProtection="1">
      <alignment vertical="top"/>
      <protection hidden="1"/>
    </xf>
    <xf numFmtId="180" fontId="1" fillId="0" borderId="10" xfId="0" applyNumberFormat="1" applyFont="1" applyBorder="1" applyAlignment="1" applyProtection="1">
      <alignment vertical="top"/>
      <protection hidden="1"/>
    </xf>
    <xf numFmtId="180" fontId="1" fillId="0" borderId="10" xfId="0" applyNumberFormat="1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180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9" fontId="2" fillId="0" borderId="12" xfId="0" applyNumberFormat="1" applyFont="1" applyBorder="1" applyAlignment="1" applyProtection="1">
      <alignment wrapText="1"/>
      <protection hidden="1"/>
    </xf>
    <xf numFmtId="49" fontId="2" fillId="0" borderId="12" xfId="0" applyNumberFormat="1" applyFont="1" applyBorder="1" applyAlignment="1" applyProtection="1">
      <alignment horizontal="center" wrapText="1"/>
      <protection hidden="1"/>
    </xf>
    <xf numFmtId="49" fontId="2" fillId="0" borderId="12" xfId="0" applyNumberFormat="1" applyFont="1" applyBorder="1" applyAlignment="1" applyProtection="1">
      <alignment horizontal="center" vertical="top" wrapText="1"/>
      <protection hidden="1"/>
    </xf>
    <xf numFmtId="4" fontId="2" fillId="0" borderId="12" xfId="0" applyNumberFormat="1" applyFont="1" applyBorder="1" applyAlignment="1" applyProtection="1">
      <alignment vertical="top" wrapText="1"/>
      <protection hidden="1"/>
    </xf>
    <xf numFmtId="49" fontId="2" fillId="0" borderId="12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180" fontId="1" fillId="0" borderId="10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Border="1" applyAlignment="1" applyProtection="1">
      <alignment horizontal="center" vertical="top"/>
      <protection hidden="1"/>
    </xf>
    <xf numFmtId="180" fontId="2" fillId="0" borderId="11" xfId="0" applyNumberFormat="1" applyFont="1" applyBorder="1" applyAlignment="1" applyProtection="1">
      <alignment vertical="top"/>
      <protection hidden="1"/>
    </xf>
    <xf numFmtId="0" fontId="1" fillId="0" borderId="11" xfId="0" applyNumberFormat="1" applyFont="1" applyBorder="1" applyAlignment="1" applyProtection="1">
      <alignment horizontal="justify" vertical="top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80" zoomScaleNormal="80" zoomScaleSheetLayoutView="69" workbookViewId="0" topLeftCell="A1">
      <selection activeCell="F11" sqref="F11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4.57421875" style="2" customWidth="1"/>
    <col min="5" max="5" width="20.8515625" style="1" customWidth="1"/>
    <col min="6" max="6" width="78.003906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38" t="s">
        <v>12</v>
      </c>
    </row>
    <row r="2" spans="5:6" ht="24" customHeight="1">
      <c r="E2" s="3"/>
      <c r="F2" s="38" t="s">
        <v>9</v>
      </c>
    </row>
    <row r="3" spans="5:6" ht="18.75" customHeight="1">
      <c r="E3" s="3"/>
      <c r="F3" s="38" t="s">
        <v>42</v>
      </c>
    </row>
    <row r="4" spans="5:6" ht="12.75" customHeight="1">
      <c r="E4" s="4"/>
      <c r="F4" s="4"/>
    </row>
    <row r="5" spans="1:6" ht="41.25" customHeight="1">
      <c r="A5" s="40" t="s">
        <v>10</v>
      </c>
      <c r="B5" s="40"/>
      <c r="C5" s="40"/>
      <c r="D5" s="40"/>
      <c r="E5" s="40"/>
      <c r="F5" s="40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1</v>
      </c>
      <c r="B7" s="6" t="s">
        <v>2</v>
      </c>
      <c r="C7" s="6" t="s">
        <v>3</v>
      </c>
      <c r="D7" s="7" t="s">
        <v>4</v>
      </c>
      <c r="E7" s="6" t="s">
        <v>5</v>
      </c>
      <c r="F7" s="6" t="s">
        <v>6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37.5" customHeight="1">
      <c r="A9" s="9">
        <v>1</v>
      </c>
      <c r="B9" s="9">
        <v>901</v>
      </c>
      <c r="C9" s="10" t="s">
        <v>49</v>
      </c>
      <c r="D9" s="11"/>
      <c r="E9" s="35">
        <f>SUM(E10:E43)</f>
        <v>10478955.780000001</v>
      </c>
      <c r="F9" s="9"/>
    </row>
    <row r="10" spans="1:6" ht="93.75" customHeight="1">
      <c r="A10" s="9"/>
      <c r="B10" s="9"/>
      <c r="C10" s="10"/>
      <c r="D10" s="14" t="s">
        <v>104</v>
      </c>
      <c r="E10" s="34">
        <v>-5715</v>
      </c>
      <c r="F10" s="13" t="s">
        <v>112</v>
      </c>
    </row>
    <row r="11" spans="1:6" ht="114.75" customHeight="1">
      <c r="A11" s="9"/>
      <c r="B11" s="9"/>
      <c r="C11" s="10"/>
      <c r="D11" s="14" t="s">
        <v>105</v>
      </c>
      <c r="E11" s="34">
        <v>5715</v>
      </c>
      <c r="F11" s="13" t="s">
        <v>113</v>
      </c>
    </row>
    <row r="12" spans="1:6" ht="55.5" customHeight="1">
      <c r="A12" s="9"/>
      <c r="B12" s="9"/>
      <c r="C12" s="10"/>
      <c r="D12" s="14" t="s">
        <v>106</v>
      </c>
      <c r="E12" s="34">
        <v>-40000</v>
      </c>
      <c r="F12" s="13" t="s">
        <v>114</v>
      </c>
    </row>
    <row r="13" spans="1:6" ht="78" customHeight="1">
      <c r="A13" s="9"/>
      <c r="B13" s="9"/>
      <c r="C13" s="10"/>
      <c r="D13" s="14" t="s">
        <v>107</v>
      </c>
      <c r="E13" s="34">
        <v>40000</v>
      </c>
      <c r="F13" s="13" t="s">
        <v>115</v>
      </c>
    </row>
    <row r="14" spans="1:6" ht="54.75" customHeight="1">
      <c r="A14" s="9"/>
      <c r="B14" s="9"/>
      <c r="C14" s="10"/>
      <c r="D14" s="14" t="s">
        <v>108</v>
      </c>
      <c r="E14" s="34">
        <v>-418785</v>
      </c>
      <c r="F14" s="13" t="s">
        <v>116</v>
      </c>
    </row>
    <row r="15" spans="1:6" ht="93.75" customHeight="1">
      <c r="A15" s="9"/>
      <c r="B15" s="9"/>
      <c r="C15" s="10"/>
      <c r="D15" s="14" t="s">
        <v>104</v>
      </c>
      <c r="E15" s="34">
        <v>-94285</v>
      </c>
      <c r="F15" s="13" t="s">
        <v>112</v>
      </c>
    </row>
    <row r="16" spans="1:6" ht="55.5" customHeight="1">
      <c r="A16" s="9"/>
      <c r="B16" s="9"/>
      <c r="C16" s="10"/>
      <c r="D16" s="14" t="s">
        <v>106</v>
      </c>
      <c r="E16" s="34">
        <v>-87003</v>
      </c>
      <c r="F16" s="13" t="s">
        <v>114</v>
      </c>
    </row>
    <row r="17" spans="1:6" ht="55.5" customHeight="1">
      <c r="A17" s="9"/>
      <c r="B17" s="9"/>
      <c r="C17" s="10"/>
      <c r="D17" s="14" t="s">
        <v>109</v>
      </c>
      <c r="E17" s="34">
        <v>600073</v>
      </c>
      <c r="F17" s="13" t="s">
        <v>117</v>
      </c>
    </row>
    <row r="18" spans="1:6" ht="93.75" customHeight="1">
      <c r="A18" s="9"/>
      <c r="B18" s="9"/>
      <c r="C18" s="10"/>
      <c r="D18" s="14" t="s">
        <v>110</v>
      </c>
      <c r="E18" s="34">
        <v>-157200</v>
      </c>
      <c r="F18" s="13" t="s">
        <v>118</v>
      </c>
    </row>
    <row r="19" spans="1:6" ht="77.25" customHeight="1">
      <c r="A19" s="9"/>
      <c r="B19" s="9"/>
      <c r="C19" s="10"/>
      <c r="D19" s="14" t="s">
        <v>123</v>
      </c>
      <c r="E19" s="34">
        <v>200</v>
      </c>
      <c r="F19" s="13" t="s">
        <v>124</v>
      </c>
    </row>
    <row r="20" spans="1:6" ht="58.5" customHeight="1">
      <c r="A20" s="9"/>
      <c r="B20" s="9"/>
      <c r="C20" s="10"/>
      <c r="D20" s="14" t="s">
        <v>111</v>
      </c>
      <c r="E20" s="34">
        <v>157000</v>
      </c>
      <c r="F20" s="13" t="s">
        <v>119</v>
      </c>
    </row>
    <row r="21" spans="1:6" ht="70.5" customHeight="1">
      <c r="A21" s="9"/>
      <c r="B21" s="9"/>
      <c r="C21" s="10"/>
      <c r="D21" s="14" t="s">
        <v>43</v>
      </c>
      <c r="E21" s="34">
        <v>-20000</v>
      </c>
      <c r="F21" s="13" t="s">
        <v>60</v>
      </c>
    </row>
    <row r="22" spans="1:6" ht="72" customHeight="1">
      <c r="A22" s="9"/>
      <c r="B22" s="9"/>
      <c r="C22" s="10"/>
      <c r="D22" s="14" t="s">
        <v>44</v>
      </c>
      <c r="E22" s="34">
        <v>20000</v>
      </c>
      <c r="F22" s="13" t="s">
        <v>61</v>
      </c>
    </row>
    <row r="23" spans="1:6" ht="73.5" customHeight="1">
      <c r="A23" s="9"/>
      <c r="B23" s="9"/>
      <c r="C23" s="10"/>
      <c r="D23" s="14" t="s">
        <v>120</v>
      </c>
      <c r="E23" s="34">
        <v>30000</v>
      </c>
      <c r="F23" s="13" t="s">
        <v>122</v>
      </c>
    </row>
    <row r="24" spans="1:6" ht="54" customHeight="1">
      <c r="A24" s="9"/>
      <c r="B24" s="9"/>
      <c r="C24" s="10"/>
      <c r="D24" s="14" t="s">
        <v>38</v>
      </c>
      <c r="E24" s="34">
        <v>-30000</v>
      </c>
      <c r="F24" s="13" t="s">
        <v>121</v>
      </c>
    </row>
    <row r="25" spans="1:6" ht="72" customHeight="1">
      <c r="A25" s="9"/>
      <c r="B25" s="9"/>
      <c r="C25" s="10"/>
      <c r="D25" s="14" t="s">
        <v>125</v>
      </c>
      <c r="E25" s="34">
        <f>-10000-5000</f>
        <v>-15000</v>
      </c>
      <c r="F25" s="13" t="s">
        <v>131</v>
      </c>
    </row>
    <row r="26" spans="1:6" ht="57" customHeight="1">
      <c r="A26" s="9"/>
      <c r="B26" s="9"/>
      <c r="C26" s="10"/>
      <c r="D26" s="14" t="s">
        <v>126</v>
      </c>
      <c r="E26" s="34">
        <v>-25000</v>
      </c>
      <c r="F26" s="13" t="s">
        <v>132</v>
      </c>
    </row>
    <row r="27" spans="1:6" ht="72" customHeight="1">
      <c r="A27" s="9"/>
      <c r="B27" s="9"/>
      <c r="C27" s="10"/>
      <c r="D27" s="14" t="s">
        <v>127</v>
      </c>
      <c r="E27" s="34">
        <v>-60000</v>
      </c>
      <c r="F27" s="13" t="s">
        <v>133</v>
      </c>
    </row>
    <row r="28" spans="1:6" ht="75.75" customHeight="1">
      <c r="A28" s="9"/>
      <c r="B28" s="9"/>
      <c r="C28" s="10"/>
      <c r="D28" s="14" t="s">
        <v>128</v>
      </c>
      <c r="E28" s="34">
        <f>50000+49000</f>
        <v>99000</v>
      </c>
      <c r="F28" s="13" t="s">
        <v>138</v>
      </c>
    </row>
    <row r="29" spans="1:6" ht="93.75" customHeight="1">
      <c r="A29" s="9"/>
      <c r="B29" s="9"/>
      <c r="C29" s="10"/>
      <c r="D29" s="14" t="s">
        <v>129</v>
      </c>
      <c r="E29" s="34">
        <v>1000</v>
      </c>
      <c r="F29" s="13" t="s">
        <v>134</v>
      </c>
    </row>
    <row r="30" spans="1:6" ht="72" customHeight="1">
      <c r="A30" s="9"/>
      <c r="B30" s="9"/>
      <c r="C30" s="10"/>
      <c r="D30" s="14" t="s">
        <v>130</v>
      </c>
      <c r="E30" s="34">
        <v>-40000</v>
      </c>
      <c r="F30" s="13" t="s">
        <v>135</v>
      </c>
    </row>
    <row r="31" spans="1:6" ht="112.5" customHeight="1">
      <c r="A31" s="9"/>
      <c r="B31" s="9"/>
      <c r="C31" s="10"/>
      <c r="D31" s="14" t="s">
        <v>136</v>
      </c>
      <c r="E31" s="34">
        <v>54000</v>
      </c>
      <c r="F31" s="13" t="s">
        <v>137</v>
      </c>
    </row>
    <row r="32" spans="1:6" ht="91.5" customHeight="1">
      <c r="A32" s="9"/>
      <c r="B32" s="9"/>
      <c r="C32" s="10"/>
      <c r="D32" s="14" t="s">
        <v>37</v>
      </c>
      <c r="E32" s="34">
        <v>-14000</v>
      </c>
      <c r="F32" s="13" t="s">
        <v>62</v>
      </c>
    </row>
    <row r="33" spans="1:6" ht="75" customHeight="1">
      <c r="A33" s="9"/>
      <c r="B33" s="9"/>
      <c r="C33" s="10"/>
      <c r="D33" s="14" t="s">
        <v>31</v>
      </c>
      <c r="E33" s="34">
        <v>27000</v>
      </c>
      <c r="F33" s="13" t="s">
        <v>50</v>
      </c>
    </row>
    <row r="34" spans="1:6" ht="93.75">
      <c r="A34" s="9"/>
      <c r="B34" s="9"/>
      <c r="C34" s="10"/>
      <c r="D34" s="14" t="s">
        <v>32</v>
      </c>
      <c r="E34" s="34">
        <v>7000</v>
      </c>
      <c r="F34" s="13" t="s">
        <v>51</v>
      </c>
    </row>
    <row r="35" spans="1:6" ht="54" customHeight="1">
      <c r="A35" s="9"/>
      <c r="B35" s="9"/>
      <c r="C35" s="10"/>
      <c r="D35" s="14" t="s">
        <v>33</v>
      </c>
      <c r="E35" s="34">
        <v>32000</v>
      </c>
      <c r="F35" s="13" t="s">
        <v>52</v>
      </c>
    </row>
    <row r="36" spans="1:6" ht="56.25">
      <c r="A36" s="9"/>
      <c r="B36" s="9"/>
      <c r="C36" s="10"/>
      <c r="D36" s="14" t="s">
        <v>34</v>
      </c>
      <c r="E36" s="34">
        <v>84755.99</v>
      </c>
      <c r="F36" s="13" t="s">
        <v>53</v>
      </c>
    </row>
    <row r="37" spans="1:6" ht="113.25" customHeight="1">
      <c r="A37" s="9"/>
      <c r="B37" s="9"/>
      <c r="C37" s="10"/>
      <c r="D37" s="14" t="s">
        <v>35</v>
      </c>
      <c r="E37" s="34">
        <v>108572.04</v>
      </c>
      <c r="F37" s="13" t="s">
        <v>54</v>
      </c>
    </row>
    <row r="38" spans="1:6" ht="38.25" customHeight="1">
      <c r="A38" s="9"/>
      <c r="B38" s="9"/>
      <c r="C38" s="10"/>
      <c r="D38" s="14" t="s">
        <v>36</v>
      </c>
      <c r="E38" s="34">
        <v>10914.6</v>
      </c>
      <c r="F38" s="13" t="s">
        <v>55</v>
      </c>
    </row>
    <row r="39" spans="1:6" ht="90.75" customHeight="1">
      <c r="A39" s="9"/>
      <c r="B39" s="9"/>
      <c r="C39" s="10"/>
      <c r="D39" s="14" t="s">
        <v>37</v>
      </c>
      <c r="E39" s="34">
        <v>329238.93</v>
      </c>
      <c r="F39" s="13" t="s">
        <v>62</v>
      </c>
    </row>
    <row r="40" spans="1:6" ht="56.25">
      <c r="A40" s="9"/>
      <c r="B40" s="9"/>
      <c r="C40" s="10"/>
      <c r="D40" s="14" t="s">
        <v>38</v>
      </c>
      <c r="E40" s="34">
        <v>30000</v>
      </c>
      <c r="F40" s="13" t="s">
        <v>56</v>
      </c>
    </row>
    <row r="41" spans="1:6" ht="37.5">
      <c r="A41" s="9"/>
      <c r="B41" s="9"/>
      <c r="C41" s="10"/>
      <c r="D41" s="14" t="s">
        <v>39</v>
      </c>
      <c r="E41" s="34">
        <v>6746881.08</v>
      </c>
      <c r="F41" s="13" t="s">
        <v>57</v>
      </c>
    </row>
    <row r="42" spans="1:6" ht="37.5">
      <c r="A42" s="9"/>
      <c r="B42" s="9"/>
      <c r="C42" s="10"/>
      <c r="D42" s="14" t="s">
        <v>40</v>
      </c>
      <c r="E42" s="34">
        <v>788883.02</v>
      </c>
      <c r="F42" s="13" t="s">
        <v>58</v>
      </c>
    </row>
    <row r="43" spans="1:6" ht="37.5">
      <c r="A43" s="9"/>
      <c r="B43" s="9"/>
      <c r="C43" s="10"/>
      <c r="D43" s="14" t="s">
        <v>41</v>
      </c>
      <c r="E43" s="34">
        <v>2313710.12</v>
      </c>
      <c r="F43" s="13" t="s">
        <v>59</v>
      </c>
    </row>
    <row r="44" spans="1:6" ht="18.75">
      <c r="A44" s="9">
        <v>2</v>
      </c>
      <c r="B44" s="9">
        <v>906</v>
      </c>
      <c r="C44" s="10" t="s">
        <v>0</v>
      </c>
      <c r="D44" s="11"/>
      <c r="E44" s="35">
        <f>SUM(E45:E60)</f>
        <v>0</v>
      </c>
      <c r="F44" s="37"/>
    </row>
    <row r="45" spans="1:6" ht="131.25">
      <c r="A45" s="9"/>
      <c r="B45" s="9"/>
      <c r="C45" s="10"/>
      <c r="D45" s="14" t="s">
        <v>45</v>
      </c>
      <c r="E45" s="16">
        <v>-3350000</v>
      </c>
      <c r="F45" s="17" t="s">
        <v>63</v>
      </c>
    </row>
    <row r="46" spans="1:6" ht="131.25">
      <c r="A46" s="9"/>
      <c r="B46" s="9"/>
      <c r="C46" s="10"/>
      <c r="D46" s="14" t="s">
        <v>46</v>
      </c>
      <c r="E46" s="16">
        <v>3350000</v>
      </c>
      <c r="F46" s="17" t="s">
        <v>64</v>
      </c>
    </row>
    <row r="47" spans="1:6" ht="143.25" customHeight="1">
      <c r="A47" s="9"/>
      <c r="B47" s="9"/>
      <c r="C47" s="10"/>
      <c r="D47" s="14" t="s">
        <v>47</v>
      </c>
      <c r="E47" s="15">
        <v>-15000000</v>
      </c>
      <c r="F47" s="17" t="s">
        <v>102</v>
      </c>
    </row>
    <row r="48" spans="1:6" ht="136.5" customHeight="1">
      <c r="A48" s="9"/>
      <c r="B48" s="9"/>
      <c r="C48" s="10"/>
      <c r="D48" s="14" t="s">
        <v>48</v>
      </c>
      <c r="E48" s="15">
        <v>15000000</v>
      </c>
      <c r="F48" s="17" t="s">
        <v>103</v>
      </c>
    </row>
    <row r="49" spans="1:6" ht="93.75">
      <c r="A49" s="9"/>
      <c r="B49" s="9"/>
      <c r="C49" s="10"/>
      <c r="D49" s="14" t="s">
        <v>82</v>
      </c>
      <c r="E49" s="15">
        <v>-72967.02</v>
      </c>
      <c r="F49" s="17" t="s">
        <v>84</v>
      </c>
    </row>
    <row r="50" spans="1:6" ht="57.75" customHeight="1">
      <c r="A50" s="9"/>
      <c r="B50" s="9"/>
      <c r="C50" s="10"/>
      <c r="D50" s="14" t="s">
        <v>83</v>
      </c>
      <c r="E50" s="15">
        <f>15739.01+1230.15+10632.86+45365</f>
        <v>72967.02</v>
      </c>
      <c r="F50" s="17" t="s">
        <v>85</v>
      </c>
    </row>
    <row r="51" spans="1:6" ht="75">
      <c r="A51" s="9"/>
      <c r="B51" s="9"/>
      <c r="C51" s="10"/>
      <c r="D51" s="14" t="s">
        <v>86</v>
      </c>
      <c r="E51" s="15">
        <v>-140418</v>
      </c>
      <c r="F51" s="17" t="s">
        <v>88</v>
      </c>
    </row>
    <row r="52" spans="1:6" ht="56.25">
      <c r="A52" s="9"/>
      <c r="B52" s="9"/>
      <c r="C52" s="10"/>
      <c r="D52" s="14" t="s">
        <v>87</v>
      </c>
      <c r="E52" s="15">
        <v>140418</v>
      </c>
      <c r="F52" s="17" t="s">
        <v>89</v>
      </c>
    </row>
    <row r="53" spans="1:6" ht="55.5" customHeight="1">
      <c r="A53" s="9"/>
      <c r="B53" s="9"/>
      <c r="C53" s="10"/>
      <c r="D53" s="14" t="s">
        <v>90</v>
      </c>
      <c r="E53" s="15">
        <f>-6475-52.91</f>
        <v>-6527.91</v>
      </c>
      <c r="F53" s="17" t="s">
        <v>91</v>
      </c>
    </row>
    <row r="54" spans="1:6" ht="75">
      <c r="A54" s="9"/>
      <c r="B54" s="9"/>
      <c r="C54" s="10"/>
      <c r="D54" s="14" t="s">
        <v>92</v>
      </c>
      <c r="E54" s="15">
        <v>6527.91</v>
      </c>
      <c r="F54" s="17" t="s">
        <v>93</v>
      </c>
    </row>
    <row r="55" spans="1:6" ht="93.75">
      <c r="A55" s="9"/>
      <c r="B55" s="9"/>
      <c r="C55" s="10"/>
      <c r="D55" s="14" t="s">
        <v>94</v>
      </c>
      <c r="E55" s="15">
        <v>-15839</v>
      </c>
      <c r="F55" s="17" t="s">
        <v>95</v>
      </c>
    </row>
    <row r="56" spans="1:6" ht="57" customHeight="1">
      <c r="A56" s="9"/>
      <c r="B56" s="9"/>
      <c r="C56" s="10"/>
      <c r="D56" s="14" t="s">
        <v>83</v>
      </c>
      <c r="E56" s="15">
        <v>15839</v>
      </c>
      <c r="F56" s="17" t="s">
        <v>85</v>
      </c>
    </row>
    <row r="57" spans="1:6" ht="75.75" customHeight="1">
      <c r="A57" s="9"/>
      <c r="B57" s="9"/>
      <c r="C57" s="10"/>
      <c r="D57" s="14" t="s">
        <v>96</v>
      </c>
      <c r="E57" s="15">
        <v>2923</v>
      </c>
      <c r="F57" s="17" t="s">
        <v>99</v>
      </c>
    </row>
    <row r="58" spans="1:6" ht="76.5" customHeight="1">
      <c r="A58" s="9"/>
      <c r="B58" s="9"/>
      <c r="C58" s="10"/>
      <c r="D58" s="14" t="s">
        <v>97</v>
      </c>
      <c r="E58" s="15">
        <v>-2923</v>
      </c>
      <c r="F58" s="17" t="s">
        <v>100</v>
      </c>
    </row>
    <row r="59" spans="1:6" ht="112.5" customHeight="1">
      <c r="A59" s="9"/>
      <c r="B59" s="9"/>
      <c r="C59" s="10"/>
      <c r="D59" s="14" t="s">
        <v>15</v>
      </c>
      <c r="E59" s="15">
        <v>-3400</v>
      </c>
      <c r="F59" s="17" t="s">
        <v>66</v>
      </c>
    </row>
    <row r="60" spans="1:6" ht="95.25" customHeight="1">
      <c r="A60" s="9"/>
      <c r="B60" s="9"/>
      <c r="C60" s="10"/>
      <c r="D60" s="14" t="s">
        <v>98</v>
      </c>
      <c r="E60" s="15">
        <v>3400</v>
      </c>
      <c r="F60" s="17" t="s">
        <v>101</v>
      </c>
    </row>
    <row r="61" spans="1:6" ht="18.75">
      <c r="A61" s="9">
        <v>3</v>
      </c>
      <c r="B61" s="9">
        <v>908</v>
      </c>
      <c r="C61" s="10" t="s">
        <v>13</v>
      </c>
      <c r="D61" s="14"/>
      <c r="E61" s="36">
        <f>SUM(E62:E78)</f>
        <v>-10478955.780000001</v>
      </c>
      <c r="F61" s="17"/>
    </row>
    <row r="62" spans="1:6" ht="93.75" customHeight="1">
      <c r="A62" s="9"/>
      <c r="B62" s="9"/>
      <c r="C62" s="10"/>
      <c r="D62" s="14" t="s">
        <v>14</v>
      </c>
      <c r="E62" s="15">
        <f>-27000</f>
        <v>-27000</v>
      </c>
      <c r="F62" s="13" t="s">
        <v>65</v>
      </c>
    </row>
    <row r="63" spans="1:6" ht="112.5">
      <c r="A63" s="9"/>
      <c r="B63" s="9"/>
      <c r="C63" s="10"/>
      <c r="D63" s="14" t="s">
        <v>15</v>
      </c>
      <c r="E63" s="15">
        <v>-7000</v>
      </c>
      <c r="F63" s="13" t="s">
        <v>66</v>
      </c>
    </row>
    <row r="64" spans="1:6" ht="75.75" customHeight="1">
      <c r="A64" s="9"/>
      <c r="B64" s="9"/>
      <c r="C64" s="10"/>
      <c r="D64" s="14" t="s">
        <v>16</v>
      </c>
      <c r="E64" s="16">
        <f>-10000-22000</f>
        <v>-32000</v>
      </c>
      <c r="F64" s="39" t="s">
        <v>67</v>
      </c>
    </row>
    <row r="65" spans="1:6" ht="75">
      <c r="A65" s="9"/>
      <c r="B65" s="9"/>
      <c r="C65" s="10"/>
      <c r="D65" s="14" t="s">
        <v>17</v>
      </c>
      <c r="E65" s="15">
        <v>-84755.99</v>
      </c>
      <c r="F65" s="13" t="s">
        <v>68</v>
      </c>
    </row>
    <row r="66" spans="1:6" ht="132.75" customHeight="1">
      <c r="A66" s="9"/>
      <c r="B66" s="9"/>
      <c r="C66" s="10"/>
      <c r="D66" s="14" t="s">
        <v>18</v>
      </c>
      <c r="E66" s="15">
        <f>-103312.04-5260</f>
        <v>-108572.04</v>
      </c>
      <c r="F66" s="13" t="s">
        <v>69</v>
      </c>
    </row>
    <row r="67" spans="1:6" ht="56.25" customHeight="1">
      <c r="A67" s="9"/>
      <c r="B67" s="9"/>
      <c r="C67" s="10"/>
      <c r="D67" s="14" t="s">
        <v>19</v>
      </c>
      <c r="E67" s="15">
        <f>-246-6000-4914.6</f>
        <v>-11160.6</v>
      </c>
      <c r="F67" s="13" t="s">
        <v>70</v>
      </c>
    </row>
    <row r="68" spans="1:6" ht="112.5">
      <c r="A68" s="9"/>
      <c r="B68" s="9"/>
      <c r="C68" s="10"/>
      <c r="D68" s="14" t="s">
        <v>20</v>
      </c>
      <c r="E68" s="15">
        <f>-88178.46-18500-222314.47</f>
        <v>-328992.93</v>
      </c>
      <c r="F68" s="17" t="s">
        <v>71</v>
      </c>
    </row>
    <row r="69" spans="1:6" ht="57.75" customHeight="1">
      <c r="A69" s="9"/>
      <c r="B69" s="9"/>
      <c r="C69" s="10"/>
      <c r="D69" s="14" t="s">
        <v>21</v>
      </c>
      <c r="E69" s="15">
        <f>-30000</f>
        <v>-30000</v>
      </c>
      <c r="F69" s="17" t="s">
        <v>72</v>
      </c>
    </row>
    <row r="70" spans="1:6" ht="37.5">
      <c r="A70" s="9"/>
      <c r="B70" s="9"/>
      <c r="C70" s="10"/>
      <c r="D70" s="14" t="s">
        <v>22</v>
      </c>
      <c r="E70" s="15">
        <f>-3708215.85-1056987.95-200-14135-1800</f>
        <v>-4781338.8</v>
      </c>
      <c r="F70" s="17" t="s">
        <v>73</v>
      </c>
    </row>
    <row r="71" spans="1:6" ht="56.25">
      <c r="A71" s="9"/>
      <c r="B71" s="9"/>
      <c r="C71" s="10"/>
      <c r="D71" s="14" t="s">
        <v>23</v>
      </c>
      <c r="E71" s="15">
        <f>-19819.07-72964.45-8040.55-806498.46-443175.71-128091.01</f>
        <v>-1478589.25</v>
      </c>
      <c r="F71" s="17" t="s">
        <v>74</v>
      </c>
    </row>
    <row r="72" spans="1:6" ht="37.5">
      <c r="A72" s="9"/>
      <c r="B72" s="9"/>
      <c r="C72" s="10"/>
      <c r="D72" s="14" t="s">
        <v>24</v>
      </c>
      <c r="E72" s="15">
        <f>-623896-2500-4263.03</f>
        <v>-630659.03</v>
      </c>
      <c r="F72" s="17" t="s">
        <v>75</v>
      </c>
    </row>
    <row r="73" spans="1:6" ht="56.25">
      <c r="A73" s="9"/>
      <c r="B73" s="9"/>
      <c r="C73" s="10"/>
      <c r="D73" s="14" t="s">
        <v>25</v>
      </c>
      <c r="E73" s="15">
        <f>-474568.14-134978.22-1400-10496</f>
        <v>-621442.36</v>
      </c>
      <c r="F73" s="17" t="s">
        <v>76</v>
      </c>
    </row>
    <row r="74" spans="1:6" ht="56.25">
      <c r="A74" s="9"/>
      <c r="B74" s="9"/>
      <c r="C74" s="10"/>
      <c r="D74" s="14" t="s">
        <v>26</v>
      </c>
      <c r="E74" s="15">
        <f>-13277.34-40903.19-86330.83-1083.3</f>
        <v>-141594.65999999997</v>
      </c>
      <c r="F74" s="17" t="s">
        <v>77</v>
      </c>
    </row>
    <row r="75" spans="1:6" ht="39" customHeight="1">
      <c r="A75" s="9"/>
      <c r="B75" s="9"/>
      <c r="C75" s="10"/>
      <c r="D75" s="14" t="s">
        <v>27</v>
      </c>
      <c r="E75" s="15">
        <v>-846</v>
      </c>
      <c r="F75" s="17" t="s">
        <v>78</v>
      </c>
    </row>
    <row r="76" spans="1:6" ht="56.25">
      <c r="A76" s="9"/>
      <c r="B76" s="9"/>
      <c r="C76" s="10"/>
      <c r="D76" s="14" t="s">
        <v>28</v>
      </c>
      <c r="E76" s="15">
        <f>-1622318.79-393941.42-400-5636-2800</f>
        <v>-2025096.21</v>
      </c>
      <c r="F76" s="17" t="s">
        <v>79</v>
      </c>
    </row>
    <row r="77" spans="1:6" ht="56.25">
      <c r="A77" s="9"/>
      <c r="B77" s="9"/>
      <c r="C77" s="10"/>
      <c r="D77" s="14" t="s">
        <v>29</v>
      </c>
      <c r="E77" s="15">
        <f>-39422.36-25569.75-10687.96-82772.2-10609.64</f>
        <v>-169061.91000000003</v>
      </c>
      <c r="F77" s="17" t="s">
        <v>80</v>
      </c>
    </row>
    <row r="78" spans="1:6" ht="39" customHeight="1">
      <c r="A78" s="9"/>
      <c r="B78" s="9"/>
      <c r="C78" s="10"/>
      <c r="D78" s="14" t="s">
        <v>30</v>
      </c>
      <c r="E78" s="15">
        <v>-846</v>
      </c>
      <c r="F78" s="17" t="s">
        <v>81</v>
      </c>
    </row>
    <row r="79" spans="1:6" ht="39" customHeight="1">
      <c r="A79" s="9">
        <v>4</v>
      </c>
      <c r="B79" s="9">
        <v>912</v>
      </c>
      <c r="C79" s="10" t="s">
        <v>144</v>
      </c>
      <c r="D79" s="14"/>
      <c r="E79" s="15">
        <f>E80+E81</f>
        <v>0</v>
      </c>
      <c r="F79" s="17"/>
    </row>
    <row r="80" spans="1:6" ht="77.25" customHeight="1">
      <c r="A80" s="9"/>
      <c r="B80" s="9"/>
      <c r="C80" s="10"/>
      <c r="D80" s="14" t="s">
        <v>145</v>
      </c>
      <c r="E80" s="15">
        <v>-500</v>
      </c>
      <c r="F80" s="17" t="s">
        <v>60</v>
      </c>
    </row>
    <row r="81" spans="1:6" ht="93" customHeight="1">
      <c r="A81" s="9"/>
      <c r="B81" s="9"/>
      <c r="C81" s="10"/>
      <c r="D81" s="14" t="s">
        <v>146</v>
      </c>
      <c r="E81" s="15">
        <v>500</v>
      </c>
      <c r="F81" s="17" t="s">
        <v>147</v>
      </c>
    </row>
    <row r="82" spans="1:6" ht="39" customHeight="1">
      <c r="A82" s="9">
        <v>5</v>
      </c>
      <c r="B82" s="9">
        <v>919</v>
      </c>
      <c r="C82" s="10" t="s">
        <v>139</v>
      </c>
      <c r="D82" s="14"/>
      <c r="E82" s="36">
        <f>E83+E84</f>
        <v>0</v>
      </c>
      <c r="F82" s="17"/>
    </row>
    <row r="83" spans="1:6" ht="91.5" customHeight="1">
      <c r="A83" s="9"/>
      <c r="B83" s="9"/>
      <c r="C83" s="10"/>
      <c r="D83" s="14" t="s">
        <v>140</v>
      </c>
      <c r="E83" s="15">
        <v>-800</v>
      </c>
      <c r="F83" s="17" t="s">
        <v>142</v>
      </c>
    </row>
    <row r="84" spans="1:6" ht="78.75" customHeight="1">
      <c r="A84" s="9"/>
      <c r="B84" s="9"/>
      <c r="C84" s="10"/>
      <c r="D84" s="14" t="s">
        <v>141</v>
      </c>
      <c r="E84" s="15">
        <v>800</v>
      </c>
      <c r="F84" s="17" t="s">
        <v>143</v>
      </c>
    </row>
    <row r="85" spans="1:9" ht="18.75">
      <c r="A85" s="18"/>
      <c r="B85" s="18"/>
      <c r="C85" s="19" t="s">
        <v>7</v>
      </c>
      <c r="D85" s="20"/>
      <c r="E85" s="21">
        <f>E9+E44+E61+E82</f>
        <v>0</v>
      </c>
      <c r="F85" s="12"/>
      <c r="I85" s="1" t="s">
        <v>11</v>
      </c>
    </row>
    <row r="86" spans="1:6" ht="28.5" customHeight="1">
      <c r="A86" s="22"/>
      <c r="B86" s="22"/>
      <c r="C86" s="23"/>
      <c r="D86" s="24"/>
      <c r="E86" s="25"/>
      <c r="F86" s="26"/>
    </row>
    <row r="87" spans="1:6" ht="78.75" customHeight="1">
      <c r="A87" s="27"/>
      <c r="B87" s="27"/>
      <c r="C87" s="28"/>
      <c r="D87" s="29"/>
      <c r="E87" s="30"/>
      <c r="F87" s="31"/>
    </row>
    <row r="88" spans="1:6" ht="19.5" customHeight="1">
      <c r="A88" s="27"/>
      <c r="B88" s="27"/>
      <c r="C88" s="28"/>
      <c r="D88" s="29"/>
      <c r="E88" s="30"/>
      <c r="F88" s="31"/>
    </row>
    <row r="89" spans="1:6" ht="18.75">
      <c r="A89" s="27"/>
      <c r="B89" s="27"/>
      <c r="C89" s="28"/>
      <c r="D89" s="29"/>
      <c r="E89" s="30"/>
      <c r="F89" s="31"/>
    </row>
    <row r="90" spans="1:6" ht="18.75">
      <c r="A90" s="27"/>
      <c r="B90" s="27"/>
      <c r="C90" s="28"/>
      <c r="D90" s="29"/>
      <c r="E90" s="30"/>
      <c r="F90" s="31"/>
    </row>
    <row r="91" spans="1:6" ht="18.75">
      <c r="A91" s="27"/>
      <c r="B91" s="27"/>
      <c r="C91" s="28"/>
      <c r="D91" s="29"/>
      <c r="E91" s="30"/>
      <c r="F91" s="31" t="s">
        <v>8</v>
      </c>
    </row>
    <row r="92" spans="1:6" ht="18.75">
      <c r="A92" s="32"/>
      <c r="B92" s="32"/>
      <c r="C92" s="32"/>
      <c r="D92" s="33"/>
      <c r="E92" s="32"/>
      <c r="F92" s="32"/>
    </row>
    <row r="94" ht="18.75">
      <c r="F94" s="1" t="s">
        <v>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8267716535433072" right="0.2362204724409449" top="0.35433070866141736" bottom="0.31496062992125984" header="0.35433070866141736" footer="0.2755905511811024"/>
  <pageSetup fitToHeight="14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Gl.Specialist</cp:lastModifiedBy>
  <cp:lastPrinted>2015-08-17T05:19:37Z</cp:lastPrinted>
  <dcterms:created xsi:type="dcterms:W3CDTF">1996-10-08T23:32:33Z</dcterms:created>
  <dcterms:modified xsi:type="dcterms:W3CDTF">2015-08-17T10:30:24Z</dcterms:modified>
  <cp:category/>
  <cp:version/>
  <cp:contentType/>
  <cp:contentStatus/>
</cp:coreProperties>
</file>